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5600" windowHeight="7110" activeTab="0"/>
  </bookViews>
  <sheets>
    <sheet name="9" sheetId="1" r:id="rId1"/>
    <sheet name="XL4Poppy" sheetId="2" state="hidden" r:id="rId2"/>
  </sheets>
  <definedNames>
    <definedName name="_Fill" localSheetId="0">#REF!</definedName>
    <definedName name="_Fill">#REF!</definedName>
    <definedName name="BarData" localSheetId="0">#REF!</definedName>
    <definedName name="BarData">#REF!</definedName>
    <definedName name="Bust">'XL4Poppy'!$C$31</definedName>
    <definedName name="Continue">'XL4Poppy'!$C$9</definedName>
    <definedName name="data" localSheetId="0">#REF!</definedName>
    <definedName name="data">#REF!</definedName>
    <definedName name="Data11" localSheetId="0">#REF!</definedName>
    <definedName name="Data11">#REF!</definedName>
    <definedName name="Data41" localSheetId="0">#REF!</definedName>
    <definedName name="Data41">#REF!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Sheet1" localSheetId="0">#REF!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<sst xmlns="http://schemas.openxmlformats.org/spreadsheetml/2006/main" count="134" uniqueCount="91">
  <si>
    <t>THONG KE-TINH HINH HS -08-09.xls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</si>
  <si>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</si>
  <si>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</si>
  <si>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</si>
  <si>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</si>
  <si>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</si>
  <si>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</si>
  <si>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</si>
  <si>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</si>
  <si>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</si>
  <si>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</si>
  <si>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TT</t>
  </si>
  <si>
    <t>**Add New Workbook, Infect It, Save It As Book1.xls**</t>
  </si>
  <si>
    <t xml:space="preserve">Điểm trường </t>
  </si>
  <si>
    <t xml:space="preserve">Tên GV </t>
  </si>
  <si>
    <t xml:space="preserve">khối kớp </t>
  </si>
  <si>
    <t>**Infect Workbook**</t>
  </si>
  <si>
    <t xml:space="preserve">Học sinh </t>
  </si>
  <si>
    <t>TSHS</t>
  </si>
  <si>
    <t>Nữ</t>
  </si>
  <si>
    <t>Trong địa bàn</t>
  </si>
  <si>
    <t>Ngoài địa bàn</t>
  </si>
  <si>
    <t>khai sinh</t>
  </si>
  <si>
    <t>khmer</t>
  </si>
  <si>
    <t>Nữ khmer</t>
  </si>
  <si>
    <t>Tuyển mới</t>
  </si>
  <si>
    <t>Tàn tật</t>
  </si>
  <si>
    <t>Học sinh nghèo</t>
  </si>
  <si>
    <t>Đội viên</t>
  </si>
  <si>
    <t>Sao nhi đồng</t>
  </si>
  <si>
    <t>D .chính sách</t>
  </si>
  <si>
    <t>Chuyển đến</t>
  </si>
  <si>
    <t>Chuyển đi</t>
  </si>
  <si>
    <t>Bỏ Học</t>
  </si>
  <si>
    <t>Lưu Ban</t>
  </si>
  <si>
    <t>TS</t>
  </si>
  <si>
    <t xml:space="preserve">Nữ </t>
  </si>
  <si>
    <t>DT</t>
  </si>
  <si>
    <t>Nï/DT</t>
  </si>
  <si>
    <t>TĐB</t>
  </si>
  <si>
    <t>NĐB</t>
  </si>
  <si>
    <t>khối 1</t>
  </si>
  <si>
    <t xml:space="preserve">Cộng </t>
  </si>
  <si>
    <t>khối 2</t>
  </si>
  <si>
    <t>khối 3</t>
  </si>
  <si>
    <t>khối 4</t>
  </si>
  <si>
    <t>khối 5</t>
  </si>
  <si>
    <t>N/sinh</t>
  </si>
  <si>
    <t xml:space="preserve">TỔNG HỢP CHUNG </t>
  </si>
  <si>
    <t xml:space="preserve">Tổng hợp toàn trường </t>
  </si>
  <si>
    <t xml:space="preserve">Khối tiểu học </t>
  </si>
  <si>
    <t>N/DT</t>
  </si>
  <si>
    <t>k/sinh</t>
  </si>
  <si>
    <t>C/đến</t>
  </si>
  <si>
    <t>C/đi</t>
  </si>
  <si>
    <t>BH</t>
  </si>
  <si>
    <t>LB</t>
  </si>
  <si>
    <t>Điểm</t>
  </si>
  <si>
    <t>NỮ</t>
  </si>
  <si>
    <t>NDT</t>
  </si>
  <si>
    <t xml:space="preserve">Tập Trung </t>
  </si>
  <si>
    <t>Đập đá</t>
  </si>
  <si>
    <t>Tổng cộng</t>
  </si>
  <si>
    <t>Hiệu trưởng</t>
  </si>
  <si>
    <t>THỐNG KÊ TÌNH HÌNH HỌC SINH THÁNG 9/2020-2021</t>
  </si>
  <si>
    <t>THỐNG KÊ ĐỘ TUỔI  THÁNG 9/2020-2021</t>
  </si>
  <si>
    <t>Nguyễn Thị Hồng Cẩm</t>
  </si>
  <si>
    <t>Lê Văn Tèo</t>
  </si>
  <si>
    <t>Lê Văn Hải</t>
  </si>
  <si>
    <t>Nguyễn Văn Ẩn</t>
  </si>
  <si>
    <t>Phạm Thị Liễng</t>
  </si>
  <si>
    <t>Nguyễn Hồng Loan</t>
  </si>
  <si>
    <t>Đặng Thị Thuần</t>
  </si>
  <si>
    <t>Châu Hồng Long</t>
  </si>
  <si>
    <t>Nguyễn Duy Tấn</t>
  </si>
  <si>
    <t>Phạm Văn Nhờ</t>
  </si>
  <si>
    <t>Nguyễn Thị Ngọc Thi</t>
  </si>
  <si>
    <t>Đặng Hữu Truyễn</t>
  </si>
  <si>
    <t>Nguyễn Mạnh Cường</t>
  </si>
  <si>
    <t>Nguyễn Văn Hổ</t>
  </si>
  <si>
    <t>Trần Thanh Hưng</t>
  </si>
  <si>
    <t>Lê Thị Thanh Thủy</t>
  </si>
  <si>
    <t>2006</t>
  </si>
  <si>
    <t>Phạm Minh Hải</t>
  </si>
  <si>
    <t>Lý Văn Nhàn</t>
  </si>
  <si>
    <t>Nguyễn Thị Cam</t>
  </si>
  <si>
    <t>Danh Chành Tha</t>
  </si>
  <si>
    <t>Phạm Thị Nga</t>
  </si>
  <si>
    <t>Hà Thanh Phượng</t>
  </si>
  <si>
    <t>Danh Tài</t>
  </si>
  <si>
    <t>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</si>
</sst>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4">
    <font>
      <sz val="12"/>
      <color rgb="FF000000"/>
      <name val="Times New Roman"/>
      <family val="1"/>
    </font>
    <font>
      <sz val="11"/>
      <color indexed="8"/>
      <name val="Calibri"/>
      <family val="2"/>
    </font>
    <font>
      <sz val="10"/>
      <name val="Dotum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Cambria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/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ck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dotted">
        <color rgb="FF000000"/>
      </bottom>
    </border>
    <border>
      <left>
        <color indexed="63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51" fillId="36" borderId="12" xfId="0" applyFont="1" applyFill="1" applyBorder="1" applyAlignment="1">
      <alignment horizontal="center"/>
    </xf>
    <xf numFmtId="0" fontId="52" fillId="37" borderId="13" xfId="0" applyFont="1" applyFill="1" applyBorder="1" applyAlignment="1">
      <alignment horizontal="center"/>
    </xf>
    <xf numFmtId="0" fontId="51" fillId="36" borderId="13" xfId="0" applyFont="1" applyFill="1" applyBorder="1" applyAlignment="1">
      <alignment horizontal="center"/>
    </xf>
    <xf numFmtId="0" fontId="51" fillId="36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6" fillId="38" borderId="18" xfId="0" applyFont="1" applyFill="1" applyBorder="1" applyAlignment="1">
      <alignment horizontal="center" vertical="center" textRotation="90"/>
    </xf>
    <xf numFmtId="0" fontId="6" fillId="38" borderId="19" xfId="0" applyFont="1" applyFill="1" applyBorder="1" applyAlignment="1">
      <alignment horizontal="center" vertical="center" textRotation="90"/>
    </xf>
    <xf numFmtId="0" fontId="6" fillId="38" borderId="20" xfId="0" applyFont="1" applyFill="1" applyBorder="1" applyAlignment="1">
      <alignment horizontal="center" vertical="center" textRotation="90"/>
    </xf>
    <xf numFmtId="0" fontId="6" fillId="38" borderId="21" xfId="0" applyFont="1" applyFill="1" applyBorder="1" applyAlignment="1">
      <alignment horizontal="center" vertical="center" textRotation="90"/>
    </xf>
    <xf numFmtId="0" fontId="7" fillId="38" borderId="0" xfId="0" applyFont="1" applyFill="1" applyBorder="1" applyAlignment="1">
      <alignment/>
    </xf>
    <xf numFmtId="0" fontId="7" fillId="39" borderId="0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/>
    </xf>
    <xf numFmtId="0" fontId="7" fillId="38" borderId="19" xfId="0" applyFont="1" applyFill="1" applyBorder="1" applyAlignment="1">
      <alignment/>
    </xf>
    <xf numFmtId="0" fontId="7" fillId="38" borderId="20" xfId="0" applyFont="1" applyFill="1" applyBorder="1" applyAlignment="1">
      <alignment horizontal="center"/>
    </xf>
    <xf numFmtId="0" fontId="7" fillId="38" borderId="18" xfId="0" applyFont="1" applyFill="1" applyBorder="1" applyAlignment="1">
      <alignment/>
    </xf>
    <xf numFmtId="0" fontId="7" fillId="38" borderId="20" xfId="0" applyFont="1" applyFill="1" applyBorder="1" applyAlignment="1">
      <alignment/>
    </xf>
    <xf numFmtId="0" fontId="5" fillId="38" borderId="22" xfId="0" applyFont="1" applyFill="1" applyBorder="1" applyAlignment="1">
      <alignment vertical="top" wrapText="1"/>
    </xf>
    <xf numFmtId="0" fontId="10" fillId="38" borderId="22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0" fontId="8" fillId="38" borderId="15" xfId="0" applyFont="1" applyFill="1" applyBorder="1" applyAlignment="1">
      <alignment/>
    </xf>
    <xf numFmtId="0" fontId="8" fillId="38" borderId="23" xfId="0" applyFont="1" applyFill="1" applyBorder="1" applyAlignment="1">
      <alignment/>
    </xf>
    <xf numFmtId="0" fontId="8" fillId="38" borderId="19" xfId="0" applyFont="1" applyFill="1" applyBorder="1" applyAlignment="1">
      <alignment/>
    </xf>
    <xf numFmtId="0" fontId="7" fillId="38" borderId="24" xfId="0" applyFont="1" applyFill="1" applyBorder="1" applyAlignment="1">
      <alignment/>
    </xf>
    <xf numFmtId="0" fontId="7" fillId="38" borderId="25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9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6" fillId="38" borderId="0" xfId="0" applyFont="1" applyFill="1" applyBorder="1" applyAlignment="1">
      <alignment vertical="center"/>
    </xf>
    <xf numFmtId="0" fontId="8" fillId="38" borderId="0" xfId="0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center" vertical="center" textRotation="90"/>
    </xf>
    <xf numFmtId="0" fontId="9" fillId="38" borderId="0" xfId="0" applyFont="1" applyFill="1" applyBorder="1" applyAlignment="1">
      <alignment horizontal="center" vertical="center" textRotation="90"/>
    </xf>
    <xf numFmtId="0" fontId="9" fillId="38" borderId="0" xfId="0" applyFont="1" applyFill="1" applyBorder="1" applyAlignment="1">
      <alignment horizontal="left" shrinkToFit="1"/>
    </xf>
    <xf numFmtId="0" fontId="5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5" fillId="38" borderId="24" xfId="0" applyFont="1" applyFill="1" applyBorder="1" applyAlignment="1">
      <alignment/>
    </xf>
    <xf numFmtId="0" fontId="5" fillId="38" borderId="19" xfId="0" applyFont="1" applyFill="1" applyBorder="1" applyAlignment="1">
      <alignment/>
    </xf>
    <xf numFmtId="49" fontId="5" fillId="38" borderId="27" xfId="0" applyNumberFormat="1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/>
    </xf>
    <xf numFmtId="0" fontId="5" fillId="38" borderId="29" xfId="0" applyFont="1" applyFill="1" applyBorder="1" applyAlignment="1">
      <alignment/>
    </xf>
    <xf numFmtId="0" fontId="5" fillId="38" borderId="22" xfId="0" applyFont="1" applyFill="1" applyBorder="1" applyAlignment="1">
      <alignment/>
    </xf>
    <xf numFmtId="0" fontId="5" fillId="38" borderId="30" xfId="0" applyFont="1" applyFill="1" applyBorder="1" applyAlignment="1">
      <alignment/>
    </xf>
    <xf numFmtId="0" fontId="5" fillId="38" borderId="29" xfId="0" applyFont="1" applyFill="1" applyBorder="1" applyAlignment="1">
      <alignment vertical="top" wrapText="1"/>
    </xf>
    <xf numFmtId="0" fontId="5" fillId="38" borderId="29" xfId="0" applyFont="1" applyFill="1" applyBorder="1" applyAlignment="1">
      <alignment horizontal="center"/>
    </xf>
    <xf numFmtId="0" fontId="9" fillId="38" borderId="29" xfId="0" applyFont="1" applyFill="1" applyBorder="1" applyAlignment="1">
      <alignment horizontal="left"/>
    </xf>
    <xf numFmtId="0" fontId="5" fillId="39" borderId="29" xfId="0" applyFont="1" applyFill="1" applyBorder="1" applyAlignment="1">
      <alignment/>
    </xf>
    <xf numFmtId="0" fontId="5" fillId="39" borderId="29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9" fillId="38" borderId="22" xfId="0" applyFont="1" applyFill="1" applyBorder="1" applyAlignment="1">
      <alignment horizontal="left"/>
    </xf>
    <xf numFmtId="0" fontId="5" fillId="39" borderId="22" xfId="0" applyFont="1" applyFill="1" applyBorder="1" applyAlignment="1">
      <alignment/>
    </xf>
    <xf numFmtId="0" fontId="5" fillId="39" borderId="22" xfId="0" applyFont="1" applyFill="1" applyBorder="1" applyAlignment="1">
      <alignment horizontal="center"/>
    </xf>
    <xf numFmtId="0" fontId="9" fillId="39" borderId="22" xfId="0" applyFont="1" applyFill="1" applyBorder="1" applyAlignment="1">
      <alignment horizontal="left"/>
    </xf>
    <xf numFmtId="0" fontId="10" fillId="39" borderId="22" xfId="0" applyFont="1" applyFill="1" applyBorder="1" applyAlignment="1">
      <alignment/>
    </xf>
    <xf numFmtId="0" fontId="5" fillId="38" borderId="30" xfId="0" applyFont="1" applyFill="1" applyBorder="1" applyAlignment="1">
      <alignment horizontal="center"/>
    </xf>
    <xf numFmtId="0" fontId="9" fillId="38" borderId="30" xfId="0" applyFont="1" applyFill="1" applyBorder="1" applyAlignment="1">
      <alignment horizontal="left"/>
    </xf>
    <xf numFmtId="0" fontId="10" fillId="38" borderId="30" xfId="0" applyFont="1" applyFill="1" applyBorder="1" applyAlignment="1">
      <alignment/>
    </xf>
    <xf numFmtId="0" fontId="5" fillId="39" borderId="30" xfId="0" applyFont="1" applyFill="1" applyBorder="1" applyAlignment="1">
      <alignment/>
    </xf>
    <xf numFmtId="0" fontId="5" fillId="39" borderId="30" xfId="0" applyFont="1" applyFill="1" applyBorder="1" applyAlignment="1">
      <alignment horizontal="center"/>
    </xf>
    <xf numFmtId="0" fontId="9" fillId="38" borderId="29" xfId="0" applyFont="1" applyFill="1" applyBorder="1" applyAlignment="1">
      <alignment vertical="top" wrapText="1"/>
    </xf>
    <xf numFmtId="0" fontId="5" fillId="38" borderId="30" xfId="0" applyFont="1" applyFill="1" applyBorder="1" applyAlignment="1">
      <alignment vertical="top" wrapText="1"/>
    </xf>
    <xf numFmtId="0" fontId="7" fillId="39" borderId="30" xfId="0" applyFont="1" applyFill="1" applyBorder="1" applyAlignment="1">
      <alignment/>
    </xf>
    <xf numFmtId="0" fontId="7" fillId="38" borderId="31" xfId="0" applyFont="1" applyFill="1" applyBorder="1" applyAlignment="1">
      <alignment horizontal="center"/>
    </xf>
    <xf numFmtId="0" fontId="10" fillId="38" borderId="29" xfId="0" applyFont="1" applyFill="1" applyBorder="1" applyAlignment="1">
      <alignment/>
    </xf>
    <xf numFmtId="0" fontId="7" fillId="39" borderId="29" xfId="0" applyFont="1" applyFill="1" applyBorder="1" applyAlignment="1">
      <alignment/>
    </xf>
    <xf numFmtId="0" fontId="7" fillId="39" borderId="22" xfId="0" applyFont="1" applyFill="1" applyBorder="1" applyAlignment="1">
      <alignment/>
    </xf>
    <xf numFmtId="0" fontId="7" fillId="38" borderId="30" xfId="0" applyFont="1" applyFill="1" applyBorder="1" applyAlignment="1">
      <alignment/>
    </xf>
    <xf numFmtId="0" fontId="7" fillId="38" borderId="29" xfId="0" applyFont="1" applyFill="1" applyBorder="1" applyAlignment="1">
      <alignment/>
    </xf>
    <xf numFmtId="0" fontId="7" fillId="38" borderId="22" xfId="0" applyFont="1" applyFill="1" applyBorder="1" applyAlignment="1">
      <alignment/>
    </xf>
    <xf numFmtId="0" fontId="5" fillId="40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 shrinkToFit="1"/>
    </xf>
    <xf numFmtId="0" fontId="5" fillId="40" borderId="0" xfId="0" applyFont="1" applyFill="1" applyAlignment="1">
      <alignment/>
    </xf>
    <xf numFmtId="0" fontId="7" fillId="38" borderId="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textRotation="90"/>
    </xf>
    <xf numFmtId="0" fontId="5" fillId="40" borderId="32" xfId="0" applyFont="1" applyFill="1" applyBorder="1" applyAlignment="1">
      <alignment/>
    </xf>
    <xf numFmtId="0" fontId="5" fillId="40" borderId="33" xfId="0" applyFont="1" applyFill="1" applyBorder="1" applyAlignment="1">
      <alignment/>
    </xf>
    <xf numFmtId="0" fontId="7" fillId="38" borderId="34" xfId="0" applyFont="1" applyFill="1" applyBorder="1" applyAlignment="1">
      <alignment horizontal="center"/>
    </xf>
    <xf numFmtId="0" fontId="5" fillId="40" borderId="35" xfId="0" applyFont="1" applyFill="1" applyBorder="1" applyAlignment="1">
      <alignment/>
    </xf>
    <xf numFmtId="0" fontId="6" fillId="41" borderId="20" xfId="0" applyFont="1" applyFill="1" applyBorder="1" applyAlignment="1">
      <alignment horizontal="center" vertical="center" textRotation="90"/>
    </xf>
    <xf numFmtId="0" fontId="5" fillId="37" borderId="29" xfId="0" applyFont="1" applyFill="1" applyBorder="1" applyAlignment="1">
      <alignment/>
    </xf>
    <xf numFmtId="0" fontId="5" fillId="37" borderId="22" xfId="0" applyFont="1" applyFill="1" applyBorder="1" applyAlignment="1">
      <alignment/>
    </xf>
    <xf numFmtId="0" fontId="5" fillId="41" borderId="22" xfId="0" applyFont="1" applyFill="1" applyBorder="1" applyAlignment="1">
      <alignment/>
    </xf>
    <xf numFmtId="0" fontId="5" fillId="37" borderId="30" xfId="0" applyFont="1" applyFill="1" applyBorder="1" applyAlignment="1">
      <alignment/>
    </xf>
    <xf numFmtId="0" fontId="7" fillId="41" borderId="20" xfId="0" applyFont="1" applyFill="1" applyBorder="1" applyAlignment="1">
      <alignment/>
    </xf>
    <xf numFmtId="0" fontId="5" fillId="41" borderId="30" xfId="0" applyFont="1" applyFill="1" applyBorder="1" applyAlignment="1">
      <alignment/>
    </xf>
    <xf numFmtId="0" fontId="5" fillId="41" borderId="29" xfId="0" applyFont="1" applyFill="1" applyBorder="1" applyAlignment="1">
      <alignment/>
    </xf>
    <xf numFmtId="0" fontId="5" fillId="41" borderId="0" xfId="0" applyFont="1" applyFill="1" applyBorder="1" applyAlignment="1">
      <alignment/>
    </xf>
    <xf numFmtId="0" fontId="5" fillId="41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/>
    </xf>
    <xf numFmtId="0" fontId="12" fillId="41" borderId="0" xfId="0" applyFont="1" applyFill="1" applyBorder="1" applyAlignment="1">
      <alignment horizontal="center" vertical="center" textRotation="90"/>
    </xf>
    <xf numFmtId="0" fontId="7" fillId="41" borderId="0" xfId="0" applyFont="1" applyFill="1" applyBorder="1" applyAlignment="1">
      <alignment horizontal="center" vertical="center"/>
    </xf>
    <xf numFmtId="0" fontId="5" fillId="42" borderId="0" xfId="0" applyFont="1" applyFill="1" applyAlignment="1">
      <alignment/>
    </xf>
    <xf numFmtId="0" fontId="32" fillId="38" borderId="29" xfId="0" applyFont="1" applyFill="1" applyBorder="1" applyAlignment="1">
      <alignment/>
    </xf>
    <xf numFmtId="0" fontId="5" fillId="38" borderId="0" xfId="0" applyFont="1" applyFill="1" applyBorder="1" applyAlignment="1">
      <alignment horizontal="center" shrinkToFit="1"/>
    </xf>
    <xf numFmtId="0" fontId="53" fillId="39" borderId="29" xfId="0" applyFont="1" applyFill="1" applyBorder="1" applyAlignment="1">
      <alignment/>
    </xf>
    <xf numFmtId="0" fontId="53" fillId="39" borderId="22" xfId="0" applyFont="1" applyFill="1" applyBorder="1" applyAlignment="1">
      <alignment/>
    </xf>
    <xf numFmtId="0" fontId="53" fillId="38" borderId="22" xfId="0" applyFont="1" applyFill="1" applyBorder="1" applyAlignment="1">
      <alignment/>
    </xf>
    <xf numFmtId="0" fontId="53" fillId="38" borderId="30" xfId="0" applyFont="1" applyFill="1" applyBorder="1" applyAlignment="1">
      <alignment/>
    </xf>
    <xf numFmtId="0" fontId="7" fillId="38" borderId="36" xfId="0" applyFont="1" applyFill="1" applyBorder="1" applyAlignment="1">
      <alignment horizontal="center"/>
    </xf>
    <xf numFmtId="0" fontId="53" fillId="39" borderId="22" xfId="0" applyFont="1" applyFill="1" applyBorder="1" applyAlignment="1">
      <alignment horizontal="center"/>
    </xf>
    <xf numFmtId="0" fontId="53" fillId="37" borderId="22" xfId="0" applyFont="1" applyFill="1" applyBorder="1" applyAlignment="1">
      <alignment/>
    </xf>
    <xf numFmtId="0" fontId="53" fillId="38" borderId="29" xfId="0" applyFont="1" applyFill="1" applyBorder="1" applyAlignment="1">
      <alignment/>
    </xf>
    <xf numFmtId="0" fontId="5" fillId="40" borderId="37" xfId="0" applyFont="1" applyFill="1" applyBorder="1" applyAlignment="1">
      <alignment/>
    </xf>
    <xf numFmtId="0" fontId="5" fillId="40" borderId="25" xfId="0" applyFont="1" applyFill="1" applyBorder="1" applyAlignment="1">
      <alignment/>
    </xf>
    <xf numFmtId="0" fontId="5" fillId="40" borderId="23" xfId="0" applyFont="1" applyFill="1" applyBorder="1" applyAlignment="1">
      <alignment/>
    </xf>
    <xf numFmtId="0" fontId="7" fillId="38" borderId="24" xfId="0" applyFont="1" applyFill="1" applyBorder="1" applyAlignment="1">
      <alignment horizontal="center"/>
    </xf>
    <xf numFmtId="0" fontId="5" fillId="40" borderId="33" xfId="0" applyFont="1" applyFill="1" applyBorder="1" applyAlignment="1">
      <alignment/>
    </xf>
    <xf numFmtId="0" fontId="7" fillId="38" borderId="24" xfId="0" applyFont="1" applyFill="1" applyBorder="1" applyAlignment="1">
      <alignment horizontal="center" shrinkToFit="1"/>
    </xf>
    <xf numFmtId="0" fontId="5" fillId="38" borderId="24" xfId="0" applyFont="1" applyFill="1" applyBorder="1" applyAlignment="1">
      <alignment horizontal="center"/>
    </xf>
    <xf numFmtId="0" fontId="7" fillId="38" borderId="34" xfId="0" applyFont="1" applyFill="1" applyBorder="1" applyAlignment="1">
      <alignment horizontal="center" vertical="center" shrinkToFit="1"/>
    </xf>
    <xf numFmtId="0" fontId="5" fillId="40" borderId="38" xfId="0" applyFont="1" applyFill="1" applyBorder="1" applyAlignment="1">
      <alignment/>
    </xf>
    <xf numFmtId="0" fontId="8" fillId="38" borderId="23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 vertical="center"/>
    </xf>
    <xf numFmtId="0" fontId="5" fillId="40" borderId="37" xfId="0" applyFont="1" applyFill="1" applyBorder="1" applyAlignment="1">
      <alignment/>
    </xf>
    <xf numFmtId="0" fontId="5" fillId="40" borderId="25" xfId="0" applyFont="1" applyFill="1" applyBorder="1" applyAlignment="1">
      <alignment/>
    </xf>
    <xf numFmtId="0" fontId="6" fillId="38" borderId="16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/>
    </xf>
    <xf numFmtId="0" fontId="5" fillId="40" borderId="15" xfId="0" applyFont="1" applyFill="1" applyBorder="1" applyAlignment="1">
      <alignment/>
    </xf>
    <xf numFmtId="0" fontId="6" fillId="38" borderId="16" xfId="0" applyFont="1" applyFill="1" applyBorder="1" applyAlignment="1">
      <alignment horizontal="center" vertical="center"/>
    </xf>
    <xf numFmtId="0" fontId="6" fillId="38" borderId="36" xfId="0" applyFont="1" applyFill="1" applyBorder="1" applyAlignment="1">
      <alignment horizontal="center" vertical="center" textRotation="90"/>
    </xf>
    <xf numFmtId="0" fontId="5" fillId="40" borderId="34" xfId="0" applyFont="1" applyFill="1" applyBorder="1" applyAlignment="1">
      <alignment/>
    </xf>
    <xf numFmtId="0" fontId="5" fillId="40" borderId="23" xfId="0" applyFont="1" applyFill="1" applyBorder="1" applyAlignment="1">
      <alignment/>
    </xf>
    <xf numFmtId="0" fontId="7" fillId="38" borderId="24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 vertical="center" textRotation="90"/>
    </xf>
    <xf numFmtId="0" fontId="6" fillId="38" borderId="16" xfId="0" applyFont="1" applyFill="1" applyBorder="1" applyAlignment="1">
      <alignment horizontal="center" vertical="center" textRotation="90"/>
    </xf>
    <xf numFmtId="0" fontId="8" fillId="38" borderId="16" xfId="0" applyFont="1" applyFill="1" applyBorder="1" applyAlignment="1">
      <alignment horizontal="center" textRotation="90"/>
    </xf>
    <xf numFmtId="0" fontId="7" fillId="38" borderId="29" xfId="0" applyFont="1" applyFill="1" applyBorder="1" applyAlignment="1">
      <alignment horizontal="center" vertical="center" textRotation="90"/>
    </xf>
    <xf numFmtId="0" fontId="5" fillId="40" borderId="22" xfId="0" applyFont="1" applyFill="1" applyBorder="1" applyAlignment="1">
      <alignment/>
    </xf>
    <xf numFmtId="0" fontId="5" fillId="40" borderId="30" xfId="0" applyFont="1" applyFill="1" applyBorder="1" applyAlignment="1">
      <alignment/>
    </xf>
    <xf numFmtId="0" fontId="6" fillId="38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/>
    </xf>
    <xf numFmtId="0" fontId="8" fillId="38" borderId="31" xfId="0" applyFont="1" applyFill="1" applyBorder="1" applyAlignment="1">
      <alignment horizontal="center" textRotation="90"/>
    </xf>
    <xf numFmtId="0" fontId="5" fillId="40" borderId="39" xfId="0" applyFont="1" applyFill="1" applyBorder="1" applyAlignment="1">
      <alignment/>
    </xf>
    <xf numFmtId="0" fontId="7" fillId="38" borderId="37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/>
    </xf>
    <xf numFmtId="0" fontId="5" fillId="40" borderId="21" xfId="0" applyFont="1" applyFill="1" applyBorder="1" applyAlignment="1">
      <alignment/>
    </xf>
    <xf numFmtId="0" fontId="7" fillId="38" borderId="34" xfId="0" applyFont="1" applyFill="1" applyBorder="1" applyAlignment="1">
      <alignment/>
    </xf>
    <xf numFmtId="0" fontId="5" fillId="40" borderId="33" xfId="0" applyFont="1" applyFill="1" applyBorder="1" applyAlignment="1">
      <alignment/>
    </xf>
    <xf numFmtId="0" fontId="7" fillId="38" borderId="36" xfId="0" applyFont="1" applyFill="1" applyBorder="1" applyAlignment="1">
      <alignment horizontal="center" vertical="center"/>
    </xf>
    <xf numFmtId="0" fontId="5" fillId="40" borderId="32" xfId="0" applyFont="1" applyFill="1" applyBorder="1" applyAlignment="1">
      <alignment/>
    </xf>
    <xf numFmtId="0" fontId="5" fillId="40" borderId="35" xfId="0" applyFont="1" applyFill="1" applyBorder="1" applyAlignment="1">
      <alignment/>
    </xf>
    <xf numFmtId="0" fontId="7" fillId="38" borderId="41" xfId="0" applyFont="1" applyFill="1" applyBorder="1" applyAlignment="1">
      <alignment horizontal="center"/>
    </xf>
    <xf numFmtId="0" fontId="5" fillId="40" borderId="42" xfId="0" applyFont="1" applyFill="1" applyBorder="1" applyAlignment="1">
      <alignment/>
    </xf>
    <xf numFmtId="0" fontId="7" fillId="38" borderId="22" xfId="0" applyFont="1" applyFill="1" applyBorder="1" applyAlignment="1">
      <alignment horizontal="center" vertical="center" textRotation="90"/>
    </xf>
    <xf numFmtId="0" fontId="7" fillId="38" borderId="43" xfId="0" applyFont="1" applyFill="1" applyBorder="1" applyAlignment="1">
      <alignment horizontal="center"/>
    </xf>
    <xf numFmtId="0" fontId="5" fillId="40" borderId="44" xfId="0" applyFont="1" applyFill="1" applyBorder="1" applyAlignment="1">
      <alignment/>
    </xf>
    <xf numFmtId="0" fontId="7" fillId="38" borderId="34" xfId="0" applyFont="1" applyFill="1" applyBorder="1" applyAlignment="1">
      <alignment horizontal="center"/>
    </xf>
    <xf numFmtId="0" fontId="7" fillId="38" borderId="36" xfId="0" applyFont="1" applyFill="1" applyBorder="1" applyAlignment="1">
      <alignment horizontal="center" vertical="center" wrapText="1"/>
    </xf>
    <xf numFmtId="0" fontId="5" fillId="40" borderId="0" xfId="0" applyFont="1" applyFill="1" applyAlignment="1">
      <alignment/>
    </xf>
    <xf numFmtId="0" fontId="5" fillId="40" borderId="45" xfId="0" applyFont="1" applyFill="1" applyBorder="1" applyAlignment="1">
      <alignment/>
    </xf>
    <xf numFmtId="0" fontId="5" fillId="38" borderId="46" xfId="0" applyFont="1" applyFill="1" applyBorder="1" applyAlignment="1">
      <alignment horizontal="center"/>
    </xf>
    <xf numFmtId="0" fontId="5" fillId="40" borderId="47" xfId="0" applyFont="1" applyFill="1" applyBorder="1" applyAlignment="1">
      <alignment/>
    </xf>
    <xf numFmtId="0" fontId="5" fillId="38" borderId="48" xfId="0" applyFont="1" applyFill="1" applyBorder="1" applyAlignment="1">
      <alignment horizontal="center"/>
    </xf>
    <xf numFmtId="0" fontId="5" fillId="40" borderId="49" xfId="0" applyFont="1" applyFill="1" applyBorder="1" applyAlignment="1">
      <alignment/>
    </xf>
    <xf numFmtId="0" fontId="7" fillId="38" borderId="48" xfId="0" applyFont="1" applyFill="1" applyBorder="1" applyAlignment="1">
      <alignment horizontal="center"/>
    </xf>
    <xf numFmtId="0" fontId="5" fillId="38" borderId="43" xfId="0" applyFont="1" applyFill="1" applyBorder="1" applyAlignment="1">
      <alignment horizontal="center"/>
    </xf>
    <xf numFmtId="0" fontId="7" fillId="38" borderId="46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5" fillId="38" borderId="50" xfId="0" applyFont="1" applyFill="1" applyBorder="1" applyAlignment="1">
      <alignment horizontal="center"/>
    </xf>
    <xf numFmtId="0" fontId="5" fillId="40" borderId="51" xfId="0" applyFont="1" applyFill="1" applyBorder="1" applyAlignment="1">
      <alignment/>
    </xf>
    <xf numFmtId="0" fontId="7" fillId="38" borderId="50" xfId="0" applyFont="1" applyFill="1" applyBorder="1" applyAlignment="1">
      <alignment horizontal="center"/>
    </xf>
    <xf numFmtId="49" fontId="5" fillId="38" borderId="43" xfId="0" applyNumberFormat="1" applyFont="1" applyFill="1" applyBorder="1" applyAlignment="1">
      <alignment horizontal="center"/>
    </xf>
    <xf numFmtId="49" fontId="7" fillId="38" borderId="0" xfId="0" applyNumberFormat="1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49" fontId="7" fillId="38" borderId="34" xfId="0" applyNumberFormat="1" applyFont="1" applyFill="1" applyBorder="1" applyAlignment="1">
      <alignment/>
    </xf>
    <xf numFmtId="0" fontId="11" fillId="38" borderId="23" xfId="0" applyFont="1" applyFill="1" applyBorder="1" applyAlignment="1">
      <alignment horizontal="center"/>
    </xf>
    <xf numFmtId="0" fontId="5" fillId="40" borderId="38" xfId="0" applyFont="1" applyFill="1" applyBorder="1" applyAlignment="1">
      <alignment/>
    </xf>
    <xf numFmtId="0" fontId="7" fillId="38" borderId="23" xfId="0" applyFont="1" applyFill="1" applyBorder="1" applyAlignment="1">
      <alignment horizontal="center"/>
    </xf>
    <xf numFmtId="0" fontId="5" fillId="38" borderId="52" xfId="0" applyFont="1" applyFill="1" applyBorder="1" applyAlignment="1">
      <alignment horizontal="center"/>
    </xf>
    <xf numFmtId="0" fontId="5" fillId="40" borderId="53" xfId="0" applyFont="1" applyFill="1" applyBorder="1" applyAlignment="1">
      <alignment/>
    </xf>
    <xf numFmtId="0" fontId="7" fillId="38" borderId="54" xfId="0" applyFont="1" applyFill="1" applyBorder="1" applyAlignment="1">
      <alignment horizontal="center"/>
    </xf>
    <xf numFmtId="0" fontId="5" fillId="40" borderId="55" xfId="0" applyFont="1" applyFill="1" applyBorder="1" applyAlignment="1">
      <alignment/>
    </xf>
    <xf numFmtId="0" fontId="5" fillId="40" borderId="56" xfId="0" applyFont="1" applyFill="1" applyBorder="1" applyAlignment="1">
      <alignment/>
    </xf>
    <xf numFmtId="0" fontId="5" fillId="38" borderId="54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 vertical="center" textRotation="90"/>
    </xf>
    <xf numFmtId="0" fontId="7" fillId="38" borderId="57" xfId="0" applyFont="1" applyFill="1" applyBorder="1" applyAlignment="1">
      <alignment horizontal="center"/>
    </xf>
    <xf numFmtId="0" fontId="5" fillId="40" borderId="58" xfId="0" applyFont="1" applyFill="1" applyBorder="1" applyAlignment="1">
      <alignment/>
    </xf>
    <xf numFmtId="0" fontId="5" fillId="40" borderId="59" xfId="0" applyFont="1" applyFill="1" applyBorder="1" applyAlignment="1">
      <alignment/>
    </xf>
    <xf numFmtId="0" fontId="5" fillId="38" borderId="57" xfId="0" applyFont="1" applyFill="1" applyBorder="1" applyAlignment="1">
      <alignment horizontal="center"/>
    </xf>
    <xf numFmtId="0" fontId="7" fillId="38" borderId="52" xfId="0" applyFont="1" applyFill="1" applyBorder="1" applyAlignment="1">
      <alignment horizontal="center"/>
    </xf>
    <xf numFmtId="0" fontId="5" fillId="40" borderId="60" xfId="0" applyFont="1" applyFill="1" applyBorder="1" applyAlignment="1">
      <alignment/>
    </xf>
    <xf numFmtId="0" fontId="5" fillId="38" borderId="56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 shrinkToFit="1"/>
    </xf>
    <xf numFmtId="0" fontId="7" fillId="38" borderId="0" xfId="0" applyFont="1" applyFill="1" applyBorder="1" applyAlignment="1">
      <alignment horizontal="center" vertical="center" wrapText="1"/>
    </xf>
    <xf numFmtId="49" fontId="5" fillId="38" borderId="0" xfId="0" applyNumberFormat="1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 vertical="center" shrinkToFit="1"/>
    </xf>
    <xf numFmtId="0" fontId="8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textRotation="90"/>
    </xf>
    <xf numFmtId="0" fontId="7" fillId="38" borderId="0" xfId="0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center" vertical="center" textRotation="90"/>
    </xf>
    <xf numFmtId="0" fontId="9" fillId="38" borderId="0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01"/>
  <sheetViews>
    <sheetView tabSelected="1" zoomScale="96" zoomScaleNormal="96" zoomScalePageLayoutView="0" workbookViewId="0" topLeftCell="A1">
      <selection activeCell="I46" sqref="I46"/>
    </sheetView>
  </sheetViews>
  <sheetFormatPr defaultColWidth="11.25390625" defaultRowHeight="15" customHeight="1"/>
  <cols>
    <col min="1" max="1" width="3.00390625" style="84" customWidth="1"/>
    <col min="2" max="2" width="2.75390625" style="84" customWidth="1"/>
    <col min="3" max="3" width="18.625" style="84" customWidth="1"/>
    <col min="4" max="4" width="3.125" style="84" customWidth="1"/>
    <col min="5" max="5" width="4.875" style="84" customWidth="1"/>
    <col min="6" max="6" width="4.375" style="84" customWidth="1"/>
    <col min="7" max="7" width="4.125" style="84" customWidth="1"/>
    <col min="8" max="8" width="3.50390625" style="84" customWidth="1"/>
    <col min="9" max="9" width="4.25390625" style="84" customWidth="1"/>
    <col min="10" max="10" width="4.00390625" style="84" customWidth="1"/>
    <col min="11" max="12" width="3.875" style="84" customWidth="1"/>
    <col min="13" max="13" width="3.375" style="84" customWidth="1"/>
    <col min="14" max="19" width="4.00390625" style="84" customWidth="1"/>
    <col min="20" max="20" width="4.125" style="84" customWidth="1"/>
    <col min="21" max="21" width="4.25390625" style="84" customWidth="1"/>
    <col min="22" max="22" width="4.00390625" style="84" customWidth="1"/>
    <col min="23" max="23" width="4.25390625" style="84" customWidth="1"/>
    <col min="24" max="25" width="3.25390625" style="84" customWidth="1"/>
    <col min="26" max="26" width="4.375" style="84" customWidth="1"/>
    <col min="27" max="27" width="2.875" style="105" customWidth="1"/>
    <col min="28" max="29" width="2.625" style="84" customWidth="1"/>
    <col min="30" max="30" width="2.50390625" style="84" customWidth="1"/>
    <col min="31" max="31" width="2.375" style="84" customWidth="1"/>
    <col min="32" max="32" width="2.625" style="84" customWidth="1"/>
    <col min="33" max="33" width="2.875" style="84" customWidth="1"/>
    <col min="34" max="36" width="2.625" style="84" customWidth="1"/>
    <col min="37" max="37" width="2.50390625" style="84" customWidth="1"/>
    <col min="38" max="38" width="2.875" style="84" customWidth="1"/>
    <col min="39" max="40" width="2.625" style="84" customWidth="1"/>
    <col min="41" max="41" width="5.125" style="84" customWidth="1"/>
    <col min="42" max="44" width="2.625" style="84" customWidth="1"/>
    <col min="45" max="45" width="4.25390625" style="84" customWidth="1"/>
    <col min="46" max="46" width="3.50390625" style="84" customWidth="1"/>
    <col min="47" max="47" width="2.625" style="84" customWidth="1"/>
    <col min="48" max="50" width="2.50390625" style="84" customWidth="1"/>
    <col min="51" max="51" width="3.50390625" style="84" customWidth="1"/>
    <col min="52" max="52" width="3.75390625" style="84" customWidth="1"/>
    <col min="53" max="53" width="2.375" style="84" customWidth="1"/>
    <col min="54" max="54" width="2.50390625" style="84" customWidth="1"/>
    <col min="55" max="55" width="2.00390625" style="84" customWidth="1"/>
    <col min="56" max="56" width="2.125" style="84" customWidth="1"/>
    <col min="57" max="57" width="2.375" style="84" customWidth="1"/>
    <col min="58" max="58" width="5.50390625" style="84" customWidth="1"/>
    <col min="59" max="59" width="6.125" style="84" customWidth="1"/>
    <col min="60" max="60" width="3.50390625" style="84" customWidth="1"/>
    <col min="61" max="61" width="4.00390625" style="84" customWidth="1"/>
    <col min="62" max="62" width="9.00390625" style="84" customWidth="1"/>
    <col min="63" max="16384" width="11.25390625" style="84" customWidth="1"/>
  </cols>
  <sheetData>
    <row r="1" spans="1:62" ht="27" customHeight="1">
      <c r="A1" s="126" t="s">
        <v>64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  <c r="V1" s="126" t="s">
        <v>65</v>
      </c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8"/>
      <c r="BF1" s="42"/>
      <c r="BG1" s="42"/>
      <c r="BH1" s="42"/>
      <c r="BI1" s="42"/>
      <c r="BJ1" s="42"/>
    </row>
    <row r="2" spans="1:62" ht="15.75" customHeight="1">
      <c r="A2" s="129" t="s">
        <v>11</v>
      </c>
      <c r="B2" s="129" t="s">
        <v>13</v>
      </c>
      <c r="C2" s="132" t="s">
        <v>14</v>
      </c>
      <c r="D2" s="133" t="s">
        <v>15</v>
      </c>
      <c r="E2" s="136" t="s">
        <v>17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8"/>
      <c r="V2" s="13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8"/>
      <c r="BF2" s="42"/>
      <c r="BG2" s="42"/>
      <c r="BH2" s="42"/>
      <c r="BI2" s="42"/>
      <c r="BJ2" s="42"/>
    </row>
    <row r="3" spans="1:62" ht="15.75" customHeight="1">
      <c r="A3" s="130"/>
      <c r="B3" s="130"/>
      <c r="C3" s="130"/>
      <c r="D3" s="134"/>
      <c r="E3" s="138" t="s">
        <v>18</v>
      </c>
      <c r="F3" s="139" t="s">
        <v>19</v>
      </c>
      <c r="G3" s="140" t="s">
        <v>20</v>
      </c>
      <c r="H3" s="140" t="s">
        <v>21</v>
      </c>
      <c r="I3" s="140" t="s">
        <v>22</v>
      </c>
      <c r="J3" s="140" t="s">
        <v>23</v>
      </c>
      <c r="K3" s="140" t="s">
        <v>24</v>
      </c>
      <c r="L3" s="140" t="s">
        <v>25</v>
      </c>
      <c r="M3" s="140" t="s">
        <v>26</v>
      </c>
      <c r="N3" s="140" t="s">
        <v>27</v>
      </c>
      <c r="O3" s="140" t="s">
        <v>28</v>
      </c>
      <c r="P3" s="140" t="s">
        <v>29</v>
      </c>
      <c r="Q3" s="140" t="s">
        <v>30</v>
      </c>
      <c r="R3" s="140" t="s">
        <v>31</v>
      </c>
      <c r="S3" s="140" t="s">
        <v>32</v>
      </c>
      <c r="T3" s="140" t="s">
        <v>33</v>
      </c>
      <c r="U3" s="146" t="s">
        <v>34</v>
      </c>
      <c r="V3" s="148">
        <v>2014</v>
      </c>
      <c r="W3" s="127"/>
      <c r="X3" s="127"/>
      <c r="Y3" s="127"/>
      <c r="Z3" s="127"/>
      <c r="AA3" s="128"/>
      <c r="AB3" s="136">
        <v>2013</v>
      </c>
      <c r="AC3" s="127"/>
      <c r="AD3" s="127"/>
      <c r="AE3" s="127"/>
      <c r="AF3" s="127"/>
      <c r="AG3" s="128"/>
      <c r="AH3" s="136">
        <v>2012</v>
      </c>
      <c r="AI3" s="127"/>
      <c r="AJ3" s="127"/>
      <c r="AK3" s="127"/>
      <c r="AL3" s="127"/>
      <c r="AM3" s="128"/>
      <c r="AN3" s="136">
        <v>2011</v>
      </c>
      <c r="AO3" s="127"/>
      <c r="AP3" s="127"/>
      <c r="AQ3" s="127"/>
      <c r="AR3" s="127"/>
      <c r="AS3" s="128"/>
      <c r="AT3" s="136">
        <v>2010</v>
      </c>
      <c r="AU3" s="127"/>
      <c r="AV3" s="127"/>
      <c r="AW3" s="127"/>
      <c r="AX3" s="127"/>
      <c r="AY3" s="128"/>
      <c r="AZ3" s="136">
        <v>2009</v>
      </c>
      <c r="BA3" s="127"/>
      <c r="BB3" s="127"/>
      <c r="BC3" s="127"/>
      <c r="BD3" s="127"/>
      <c r="BE3" s="128"/>
      <c r="BF3" s="42"/>
      <c r="BG3" s="42"/>
      <c r="BH3" s="42"/>
      <c r="BI3" s="42"/>
      <c r="BJ3" s="42"/>
    </row>
    <row r="4" spans="1:62" ht="54.75" customHeight="1">
      <c r="A4" s="131"/>
      <c r="B4" s="131"/>
      <c r="C4" s="131"/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47"/>
      <c r="V4" s="14" t="s">
        <v>35</v>
      </c>
      <c r="W4" s="15" t="s">
        <v>36</v>
      </c>
      <c r="X4" s="15" t="s">
        <v>37</v>
      </c>
      <c r="Y4" s="15" t="s">
        <v>38</v>
      </c>
      <c r="Z4" s="15" t="s">
        <v>39</v>
      </c>
      <c r="AA4" s="92" t="s">
        <v>40</v>
      </c>
      <c r="AB4" s="14" t="s">
        <v>35</v>
      </c>
      <c r="AC4" s="15" t="s">
        <v>36</v>
      </c>
      <c r="AD4" s="15" t="s">
        <v>37</v>
      </c>
      <c r="AE4" s="15" t="s">
        <v>38</v>
      </c>
      <c r="AF4" s="15" t="s">
        <v>39</v>
      </c>
      <c r="AG4" s="16" t="s">
        <v>40</v>
      </c>
      <c r="AH4" s="14" t="s">
        <v>35</v>
      </c>
      <c r="AI4" s="15" t="s">
        <v>36</v>
      </c>
      <c r="AJ4" s="15" t="s">
        <v>37</v>
      </c>
      <c r="AK4" s="15" t="s">
        <v>38</v>
      </c>
      <c r="AL4" s="15" t="s">
        <v>39</v>
      </c>
      <c r="AM4" s="17" t="s">
        <v>40</v>
      </c>
      <c r="AN4" s="14" t="s">
        <v>35</v>
      </c>
      <c r="AO4" s="15" t="s">
        <v>36</v>
      </c>
      <c r="AP4" s="15" t="s">
        <v>37</v>
      </c>
      <c r="AQ4" s="15" t="s">
        <v>38</v>
      </c>
      <c r="AR4" s="15" t="s">
        <v>39</v>
      </c>
      <c r="AS4" s="16" t="s">
        <v>40</v>
      </c>
      <c r="AT4" s="14" t="s">
        <v>35</v>
      </c>
      <c r="AU4" s="15" t="s">
        <v>36</v>
      </c>
      <c r="AV4" s="15" t="s">
        <v>37</v>
      </c>
      <c r="AW4" s="15" t="s">
        <v>38</v>
      </c>
      <c r="AX4" s="15" t="s">
        <v>39</v>
      </c>
      <c r="AY4" s="16" t="s">
        <v>40</v>
      </c>
      <c r="AZ4" s="14" t="s">
        <v>35</v>
      </c>
      <c r="BA4" s="15" t="s">
        <v>36</v>
      </c>
      <c r="BB4" s="15" t="s">
        <v>37</v>
      </c>
      <c r="BC4" s="15" t="s">
        <v>38</v>
      </c>
      <c r="BD4" s="15" t="s">
        <v>39</v>
      </c>
      <c r="BE4" s="16" t="s">
        <v>40</v>
      </c>
      <c r="BF4" s="42"/>
      <c r="BG4" s="42"/>
      <c r="BH4" s="42"/>
      <c r="BI4" s="42"/>
      <c r="BJ4" s="42"/>
    </row>
    <row r="5" spans="1:62" ht="20.25" customHeight="1">
      <c r="A5" s="54">
        <v>1</v>
      </c>
      <c r="B5" s="55"/>
      <c r="C5" s="106" t="s">
        <v>85</v>
      </c>
      <c r="D5" s="141" t="s">
        <v>41</v>
      </c>
      <c r="E5" s="108">
        <v>29</v>
      </c>
      <c r="F5" s="56">
        <v>17</v>
      </c>
      <c r="G5" s="56">
        <v>21</v>
      </c>
      <c r="H5" s="56">
        <v>8</v>
      </c>
      <c r="I5" s="56"/>
      <c r="J5" s="56">
        <v>9</v>
      </c>
      <c r="K5" s="56">
        <v>6</v>
      </c>
      <c r="L5" s="56">
        <v>29</v>
      </c>
      <c r="M5" s="93"/>
      <c r="N5" s="56"/>
      <c r="O5" s="56"/>
      <c r="P5" s="56"/>
      <c r="Q5" s="56"/>
      <c r="R5" s="56"/>
      <c r="S5" s="56"/>
      <c r="T5" s="56"/>
      <c r="U5" s="57"/>
      <c r="V5" s="56">
        <v>29</v>
      </c>
      <c r="W5" s="56">
        <v>17</v>
      </c>
      <c r="X5" s="56">
        <v>9</v>
      </c>
      <c r="Y5" s="56">
        <v>6</v>
      </c>
      <c r="Z5" s="56">
        <v>21</v>
      </c>
      <c r="AA5" s="93">
        <v>8</v>
      </c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144"/>
      <c r="BG5" s="145"/>
      <c r="BH5" s="145"/>
      <c r="BI5" s="145"/>
      <c r="BJ5" s="18"/>
    </row>
    <row r="6" spans="1:62" ht="15.75" customHeight="1">
      <c r="A6" s="58">
        <v>2</v>
      </c>
      <c r="B6" s="59"/>
      <c r="C6" s="84" t="s">
        <v>89</v>
      </c>
      <c r="D6" s="142"/>
      <c r="E6" s="109">
        <v>26</v>
      </c>
      <c r="F6" s="60">
        <v>9</v>
      </c>
      <c r="G6" s="60">
        <v>23</v>
      </c>
      <c r="H6" s="60">
        <v>3</v>
      </c>
      <c r="I6" s="60"/>
      <c r="J6" s="60">
        <v>6</v>
      </c>
      <c r="K6" s="60">
        <v>2</v>
      </c>
      <c r="L6" s="60">
        <v>26</v>
      </c>
      <c r="M6" s="60"/>
      <c r="N6" s="60"/>
      <c r="O6" s="60"/>
      <c r="P6" s="60"/>
      <c r="Q6" s="60"/>
      <c r="R6" s="60"/>
      <c r="S6" s="60"/>
      <c r="T6" s="60"/>
      <c r="U6" s="61"/>
      <c r="V6" s="60">
        <v>25</v>
      </c>
      <c r="W6" s="60">
        <v>9</v>
      </c>
      <c r="X6" s="60">
        <v>5</v>
      </c>
      <c r="Y6" s="60">
        <v>2</v>
      </c>
      <c r="Z6" s="60">
        <v>22</v>
      </c>
      <c r="AA6" s="94">
        <v>3</v>
      </c>
      <c r="AB6" s="60">
        <v>1</v>
      </c>
      <c r="AC6" s="60"/>
      <c r="AD6" s="60">
        <v>1</v>
      </c>
      <c r="AE6" s="60"/>
      <c r="AF6" s="60">
        <v>1</v>
      </c>
      <c r="AG6" s="60"/>
      <c r="AH6" s="60"/>
      <c r="AI6" s="60"/>
      <c r="AJ6" s="60"/>
      <c r="AK6" s="60"/>
      <c r="AL6" s="60"/>
      <c r="AM6" s="60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85"/>
      <c r="BG6" s="85"/>
      <c r="BH6" s="85"/>
      <c r="BI6" s="85"/>
      <c r="BJ6" s="18"/>
    </row>
    <row r="7" spans="1:62" ht="15.75" customHeight="1">
      <c r="A7" s="58">
        <v>3</v>
      </c>
      <c r="B7" s="59"/>
      <c r="C7" s="26" t="s">
        <v>86</v>
      </c>
      <c r="D7" s="142"/>
      <c r="E7" s="110">
        <v>31</v>
      </c>
      <c r="F7" s="51">
        <v>12</v>
      </c>
      <c r="G7" s="51">
        <v>25</v>
      </c>
      <c r="H7" s="51">
        <v>6</v>
      </c>
      <c r="I7" s="51"/>
      <c r="J7" s="51">
        <v>1</v>
      </c>
      <c r="K7" s="51">
        <v>1</v>
      </c>
      <c r="L7" s="51"/>
      <c r="M7" s="51"/>
      <c r="N7" s="51"/>
      <c r="O7" s="51"/>
      <c r="P7" s="51"/>
      <c r="Q7" s="51"/>
      <c r="R7" s="51"/>
      <c r="S7" s="51"/>
      <c r="T7" s="51"/>
      <c r="U7" s="58"/>
      <c r="V7" s="51">
        <v>28</v>
      </c>
      <c r="W7" s="51">
        <v>12</v>
      </c>
      <c r="X7" s="51">
        <v>1</v>
      </c>
      <c r="Y7" s="51">
        <v>1</v>
      </c>
      <c r="Z7" s="51">
        <v>23</v>
      </c>
      <c r="AA7" s="95">
        <v>5</v>
      </c>
      <c r="AB7" s="51">
        <v>3</v>
      </c>
      <c r="AC7" s="51"/>
      <c r="AD7" s="51"/>
      <c r="AE7" s="51"/>
      <c r="AF7" s="51">
        <v>2</v>
      </c>
      <c r="AG7" s="51">
        <v>1</v>
      </c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85"/>
      <c r="BG7" s="85"/>
      <c r="BH7" s="85"/>
      <c r="BI7" s="85"/>
      <c r="BJ7" s="18"/>
    </row>
    <row r="8" spans="1:62" ht="15.75" customHeight="1">
      <c r="A8" s="61">
        <v>4</v>
      </c>
      <c r="B8" s="62"/>
      <c r="C8" s="26" t="s">
        <v>88</v>
      </c>
      <c r="D8" s="142"/>
      <c r="E8" s="109">
        <v>30</v>
      </c>
      <c r="F8" s="109">
        <v>14</v>
      </c>
      <c r="G8" s="109">
        <v>23</v>
      </c>
      <c r="H8" s="109">
        <v>7</v>
      </c>
      <c r="I8" s="109"/>
      <c r="J8" s="109">
        <v>1</v>
      </c>
      <c r="K8" s="109">
        <v>1</v>
      </c>
      <c r="L8" s="109"/>
      <c r="M8" s="109"/>
      <c r="N8" s="109"/>
      <c r="O8" s="109"/>
      <c r="P8" s="109"/>
      <c r="Q8" s="109"/>
      <c r="R8" s="109"/>
      <c r="S8" s="109"/>
      <c r="T8" s="109"/>
      <c r="U8" s="113"/>
      <c r="V8" s="109">
        <v>27</v>
      </c>
      <c r="W8" s="109">
        <v>13</v>
      </c>
      <c r="X8" s="109">
        <v>1</v>
      </c>
      <c r="Y8" s="109">
        <v>1</v>
      </c>
      <c r="Z8" s="109">
        <v>21</v>
      </c>
      <c r="AA8" s="114">
        <v>6</v>
      </c>
      <c r="AB8" s="109">
        <v>3</v>
      </c>
      <c r="AC8" s="109">
        <v>1</v>
      </c>
      <c r="AD8" s="109"/>
      <c r="AE8" s="109"/>
      <c r="AF8" s="109">
        <v>2</v>
      </c>
      <c r="AG8" s="109">
        <v>1</v>
      </c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19"/>
      <c r="BG8" s="19"/>
      <c r="BH8" s="19"/>
      <c r="BI8" s="19"/>
      <c r="BJ8" s="20"/>
    </row>
    <row r="9" spans="1:62" ht="15.75" customHeight="1">
      <c r="A9" s="64">
        <v>5</v>
      </c>
      <c r="B9" s="65"/>
      <c r="C9" s="63" t="s">
        <v>87</v>
      </c>
      <c r="D9" s="143"/>
      <c r="E9" s="67">
        <v>28</v>
      </c>
      <c r="F9" s="67">
        <v>13</v>
      </c>
      <c r="G9" s="67">
        <v>23</v>
      </c>
      <c r="H9" s="67">
        <v>5</v>
      </c>
      <c r="I9" s="67"/>
      <c r="J9" s="67">
        <v>1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7">
        <v>27</v>
      </c>
      <c r="W9" s="67">
        <v>12</v>
      </c>
      <c r="X9" s="67">
        <v>1</v>
      </c>
      <c r="Y9" s="67"/>
      <c r="Z9" s="67">
        <v>23</v>
      </c>
      <c r="AA9" s="96">
        <v>4</v>
      </c>
      <c r="AB9" s="67">
        <v>1</v>
      </c>
      <c r="AC9" s="67">
        <v>1</v>
      </c>
      <c r="AD9" s="67"/>
      <c r="AE9" s="67"/>
      <c r="AF9" s="67"/>
      <c r="AG9" s="67">
        <v>1</v>
      </c>
      <c r="AH9" s="67"/>
      <c r="AI9" s="67"/>
      <c r="AJ9" s="67"/>
      <c r="AK9" s="67"/>
      <c r="AL9" s="67"/>
      <c r="AM9" s="67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85"/>
      <c r="BG9" s="85"/>
      <c r="BH9" s="85"/>
      <c r="BI9" s="85"/>
      <c r="BJ9" s="18"/>
    </row>
    <row r="10" spans="1:62" ht="15.75" customHeight="1">
      <c r="A10" s="137" t="s">
        <v>42</v>
      </c>
      <c r="B10" s="127"/>
      <c r="C10" s="127"/>
      <c r="D10" s="128"/>
      <c r="E10" s="47">
        <f aca="true" t="shared" si="0" ref="E10:R10">IF(SUM(E5:E9)=0,"",SUM(E5:E9))</f>
        <v>144</v>
      </c>
      <c r="F10" s="21">
        <f t="shared" si="0"/>
        <v>65</v>
      </c>
      <c r="G10" s="21">
        <f t="shared" si="0"/>
        <v>115</v>
      </c>
      <c r="H10" s="21">
        <f t="shared" si="0"/>
        <v>29</v>
      </c>
      <c r="I10" s="21">
        <f t="shared" si="0"/>
      </c>
      <c r="J10" s="21">
        <f t="shared" si="0"/>
        <v>18</v>
      </c>
      <c r="K10" s="21">
        <f t="shared" si="0"/>
        <v>10</v>
      </c>
      <c r="L10" s="21">
        <f t="shared" si="0"/>
        <v>55</v>
      </c>
      <c r="M10" s="21">
        <f t="shared" si="0"/>
      </c>
      <c r="N10" s="21">
        <f t="shared" si="0"/>
      </c>
      <c r="O10" s="21">
        <f t="shared" si="0"/>
      </c>
      <c r="P10" s="21">
        <f t="shared" si="0"/>
      </c>
      <c r="Q10" s="21">
        <f t="shared" si="0"/>
      </c>
      <c r="R10" s="21">
        <f t="shared" si="0"/>
      </c>
      <c r="S10" s="21">
        <f>SUM(S7:S9)</f>
        <v>0</v>
      </c>
      <c r="T10" s="21">
        <f>IF(SUM(T5:T9)=0,"",SUM(T5:T9))</f>
      </c>
      <c r="U10" s="22">
        <f>SUM(U5:U9)</f>
        <v>0</v>
      </c>
      <c r="V10" s="23">
        <f>SUM(V5:V9)</f>
        <v>136</v>
      </c>
      <c r="W10" s="21">
        <f>IF(SUM(W5:W9)=0,"",SUM(W5:W9))</f>
        <v>63</v>
      </c>
      <c r="X10" s="21">
        <f>IF(SUM(X5:X9)=0,"",SUM(X5:X9))</f>
        <v>17</v>
      </c>
      <c r="Y10" s="21">
        <f>IF(SUM(Y5:Y9)=0,"",SUM(Y5:Y9))</f>
        <v>10</v>
      </c>
      <c r="Z10" s="21">
        <f>SUM(Z5:Z9)</f>
        <v>110</v>
      </c>
      <c r="AA10" s="97">
        <f>SUM(AA5:AA9)</f>
        <v>26</v>
      </c>
      <c r="AB10" s="23">
        <f>SUM(AB5:AB9)</f>
        <v>8</v>
      </c>
      <c r="AC10" s="21">
        <f>IF(SUM(AC5:AC9)=0,"",SUM(AC5:AC9))</f>
        <v>2</v>
      </c>
      <c r="AD10" s="21">
        <f>IF(SUM(AD5:AD9)=0,"",SUM(AD5:AD9))</f>
        <v>1</v>
      </c>
      <c r="AE10" s="21">
        <f>IF(SUM(AE5:AE9)=0,"",SUM(AE5:AE9))</f>
      </c>
      <c r="AF10" s="21">
        <f>SUM(AF5:AF9)</f>
        <v>5</v>
      </c>
      <c r="AG10" s="24">
        <f>SUM(AG5:AG9)</f>
        <v>3</v>
      </c>
      <c r="AH10" s="23">
        <f>SUM(AH5:AH9)</f>
        <v>0</v>
      </c>
      <c r="AI10" s="21">
        <f>IF(SUM(AI5:AI9)=0,"",SUM(AI5:AI9))</f>
      </c>
      <c r="AJ10" s="21">
        <f>IF(SUM(AJ5:AJ9)=0,"",SUM(AJ5:AJ9))</f>
      </c>
      <c r="AK10" s="21">
        <f>IF(SUM(AK5:AK9)=0,"",SUM(AK5:AK9))</f>
      </c>
      <c r="AL10" s="21">
        <f>SUM(AL5:AL9)</f>
        <v>0</v>
      </c>
      <c r="AM10" s="24">
        <f>SUM(AM5:AM9)</f>
        <v>0</v>
      </c>
      <c r="AN10" s="23">
        <f>SUM(AN5:AN9)</f>
        <v>0</v>
      </c>
      <c r="AO10" s="21">
        <f>IF(SUM(AO5:AO9)=0,"",SUM(AO5:AO9))</f>
      </c>
      <c r="AP10" s="21">
        <f>IF(SUM(AP5:AP9)=0,"",SUM(AP5:AP9))</f>
      </c>
      <c r="AQ10" s="21">
        <f>IF(SUM(AQ5:AQ9)=0,"",SUM(AQ5:AQ9))</f>
      </c>
      <c r="AR10" s="21">
        <f>SUM(AR5:AR9)</f>
        <v>0</v>
      </c>
      <c r="AS10" s="24">
        <f>SUM(AS5:AS9)</f>
        <v>0</v>
      </c>
      <c r="AT10" s="23">
        <f>SUM(AT5:AT9)</f>
        <v>0</v>
      </c>
      <c r="AU10" s="21">
        <f>SUM(AU5:AU9)</f>
        <v>0</v>
      </c>
      <c r="AV10" s="21">
        <f>IF(SUM(AV5:AV9)=0,"",SUM(AV5:AV9))</f>
      </c>
      <c r="AW10" s="21">
        <f>IF(SUM(AW5:AW9)=0,"",SUM(AW5:AW9))</f>
      </c>
      <c r="AX10" s="21">
        <f>SUM(AX5:AX9)</f>
        <v>0</v>
      </c>
      <c r="AY10" s="24">
        <f>SUM(AY5:AY9)</f>
        <v>0</v>
      </c>
      <c r="AZ10" s="23">
        <f>SUM(AZ8:BE9)</f>
        <v>0</v>
      </c>
      <c r="BA10" s="21"/>
      <c r="BB10" s="21">
        <f>IF(SUM(BB5:BB9)=0,"",SUM(BB5:BB9))</f>
      </c>
      <c r="BC10" s="21">
        <f>IF(SUM(BC5:BC9)=0,"",SUM(BC5:BC9))</f>
      </c>
      <c r="BD10" s="21">
        <f>SUM(BD5:BD9)</f>
        <v>0</v>
      </c>
      <c r="BE10" s="24">
        <f>IF(SUM(BE5:BE9)=0,"",SUM(BE5:BE9))</f>
      </c>
      <c r="BF10" s="85"/>
      <c r="BG10" s="85"/>
      <c r="BH10" s="85"/>
      <c r="BI10" s="85"/>
      <c r="BJ10" s="42"/>
    </row>
    <row r="11" spans="1:62" ht="15.75" customHeight="1">
      <c r="A11" s="13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/>
      <c r="U11" s="22"/>
      <c r="V11" s="136">
        <v>2013</v>
      </c>
      <c r="W11" s="127"/>
      <c r="X11" s="127"/>
      <c r="Y11" s="127"/>
      <c r="Z11" s="127"/>
      <c r="AA11" s="128"/>
      <c r="AB11" s="136">
        <v>2012</v>
      </c>
      <c r="AC11" s="127"/>
      <c r="AD11" s="127"/>
      <c r="AE11" s="127"/>
      <c r="AF11" s="127"/>
      <c r="AG11" s="128"/>
      <c r="AH11" s="136">
        <v>2011</v>
      </c>
      <c r="AI11" s="127"/>
      <c r="AJ11" s="127"/>
      <c r="AK11" s="127"/>
      <c r="AL11" s="127"/>
      <c r="AM11" s="128"/>
      <c r="AN11" s="136">
        <v>2010</v>
      </c>
      <c r="AO11" s="127"/>
      <c r="AP11" s="127"/>
      <c r="AQ11" s="127"/>
      <c r="AR11" s="127"/>
      <c r="AS11" s="128"/>
      <c r="AT11" s="136">
        <v>2009</v>
      </c>
      <c r="AU11" s="127"/>
      <c r="AV11" s="127"/>
      <c r="AW11" s="127"/>
      <c r="AX11" s="127"/>
      <c r="AY11" s="128"/>
      <c r="AZ11" s="149">
        <v>2008</v>
      </c>
      <c r="BA11" s="127"/>
      <c r="BB11" s="127"/>
      <c r="BC11" s="127"/>
      <c r="BD11" s="127"/>
      <c r="BE11" s="150"/>
      <c r="BF11" s="85"/>
      <c r="BG11" s="85"/>
      <c r="BH11" s="85"/>
      <c r="BI11" s="85"/>
      <c r="BJ11" s="42"/>
    </row>
    <row r="12" spans="1:62" ht="15.75" customHeight="1">
      <c r="A12" s="54">
        <v>1</v>
      </c>
      <c r="B12" s="55"/>
      <c r="C12" s="69" t="s">
        <v>66</v>
      </c>
      <c r="D12" s="141" t="s">
        <v>43</v>
      </c>
      <c r="E12" s="56">
        <v>31</v>
      </c>
      <c r="F12" s="56">
        <v>16</v>
      </c>
      <c r="G12" s="56">
        <v>24</v>
      </c>
      <c r="H12" s="56">
        <v>7</v>
      </c>
      <c r="I12" s="56"/>
      <c r="J12" s="56">
        <v>6</v>
      </c>
      <c r="K12" s="56">
        <v>4</v>
      </c>
      <c r="L12" s="56"/>
      <c r="M12" s="56">
        <v>3</v>
      </c>
      <c r="N12" s="56"/>
      <c r="O12" s="56"/>
      <c r="P12" s="56"/>
      <c r="Q12" s="56"/>
      <c r="R12" s="56"/>
      <c r="S12" s="56"/>
      <c r="T12" s="56"/>
      <c r="U12" s="57"/>
      <c r="V12" s="56">
        <v>26</v>
      </c>
      <c r="W12" s="56">
        <v>15</v>
      </c>
      <c r="X12" s="56">
        <v>6</v>
      </c>
      <c r="Y12" s="56">
        <v>4</v>
      </c>
      <c r="Z12" s="56">
        <v>22</v>
      </c>
      <c r="AA12" s="93">
        <v>4</v>
      </c>
      <c r="AB12" s="56">
        <v>4</v>
      </c>
      <c r="AC12" s="56">
        <v>1</v>
      </c>
      <c r="AD12" s="56"/>
      <c r="AE12" s="56"/>
      <c r="AF12" s="56">
        <v>2</v>
      </c>
      <c r="AG12" s="56">
        <v>2</v>
      </c>
      <c r="AH12" s="56"/>
      <c r="AI12" s="56"/>
      <c r="AJ12" s="56"/>
      <c r="AK12" s="56"/>
      <c r="AL12" s="56"/>
      <c r="AM12" s="56"/>
      <c r="AN12" s="56">
        <v>1</v>
      </c>
      <c r="AO12" s="56"/>
      <c r="AP12" s="56"/>
      <c r="AQ12" s="56"/>
      <c r="AR12" s="56"/>
      <c r="AS12" s="56">
        <v>1</v>
      </c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85"/>
      <c r="BG12" s="85"/>
      <c r="BH12" s="85"/>
      <c r="BI12" s="85"/>
      <c r="BJ12" s="42"/>
    </row>
    <row r="13" spans="1:62" ht="15.75" customHeight="1">
      <c r="A13" s="58">
        <v>2</v>
      </c>
      <c r="B13" s="59"/>
      <c r="C13" s="25" t="s">
        <v>67</v>
      </c>
      <c r="D13" s="142"/>
      <c r="E13" s="109">
        <v>33</v>
      </c>
      <c r="F13" s="60">
        <v>19</v>
      </c>
      <c r="G13" s="60">
        <v>22</v>
      </c>
      <c r="H13" s="60">
        <v>11</v>
      </c>
      <c r="I13" s="60"/>
      <c r="J13" s="60">
        <v>1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1"/>
      <c r="V13" s="60">
        <v>32</v>
      </c>
      <c r="W13" s="60">
        <v>18</v>
      </c>
      <c r="X13" s="60">
        <v>1</v>
      </c>
      <c r="Y13" s="60">
        <v>1</v>
      </c>
      <c r="Z13" s="60">
        <v>22</v>
      </c>
      <c r="AA13" s="94">
        <v>10</v>
      </c>
      <c r="AB13" s="60"/>
      <c r="AC13" s="60"/>
      <c r="AD13" s="60"/>
      <c r="AE13" s="60"/>
      <c r="AF13" s="60"/>
      <c r="AG13" s="60"/>
      <c r="AH13" s="60">
        <v>1</v>
      </c>
      <c r="AI13" s="60">
        <v>1</v>
      </c>
      <c r="AJ13" s="60"/>
      <c r="AK13" s="60"/>
      <c r="AL13" s="60"/>
      <c r="AM13" s="60">
        <v>1</v>
      </c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43"/>
      <c r="BG13" s="43"/>
      <c r="BH13" s="43"/>
      <c r="BI13" s="43"/>
      <c r="BJ13" s="42"/>
    </row>
    <row r="14" spans="1:62" ht="15.75" customHeight="1">
      <c r="A14" s="58">
        <v>3</v>
      </c>
      <c r="B14" s="59"/>
      <c r="C14" s="25" t="s">
        <v>68</v>
      </c>
      <c r="D14" s="142"/>
      <c r="E14" s="110">
        <v>31</v>
      </c>
      <c r="F14" s="51">
        <v>12</v>
      </c>
      <c r="G14" s="51">
        <v>25</v>
      </c>
      <c r="H14" s="51">
        <v>6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8"/>
      <c r="V14" s="51">
        <v>29</v>
      </c>
      <c r="W14" s="51">
        <v>10</v>
      </c>
      <c r="X14" s="51"/>
      <c r="Y14" s="51"/>
      <c r="Z14" s="51">
        <v>23</v>
      </c>
      <c r="AA14" s="95">
        <v>6</v>
      </c>
      <c r="AB14" s="51">
        <v>2</v>
      </c>
      <c r="AC14" s="51"/>
      <c r="AD14" s="51"/>
      <c r="AE14" s="51"/>
      <c r="AF14" s="51"/>
      <c r="AG14" s="51">
        <v>2</v>
      </c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43"/>
      <c r="BG14" s="43"/>
      <c r="BH14" s="43"/>
      <c r="BI14" s="43"/>
      <c r="BJ14" s="42"/>
    </row>
    <row r="15" spans="1:62" ht="15.75" customHeight="1">
      <c r="A15" s="58">
        <v>4</v>
      </c>
      <c r="B15" s="59"/>
      <c r="C15" s="25" t="s">
        <v>69</v>
      </c>
      <c r="D15" s="142"/>
      <c r="E15" s="109">
        <v>33</v>
      </c>
      <c r="F15" s="60">
        <v>19</v>
      </c>
      <c r="G15" s="60">
        <v>26</v>
      </c>
      <c r="H15" s="60">
        <v>7</v>
      </c>
      <c r="I15" s="60"/>
      <c r="J15" s="60">
        <v>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1"/>
      <c r="V15" s="94">
        <v>31</v>
      </c>
      <c r="W15" s="60">
        <v>17</v>
      </c>
      <c r="X15" s="60"/>
      <c r="Y15" s="60"/>
      <c r="Z15" s="60">
        <v>24</v>
      </c>
      <c r="AA15" s="94">
        <v>7</v>
      </c>
      <c r="AB15" s="60">
        <v>2</v>
      </c>
      <c r="AC15" s="60">
        <v>2</v>
      </c>
      <c r="AD15" s="60"/>
      <c r="AE15" s="60"/>
      <c r="AF15" s="60">
        <v>2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43"/>
      <c r="BG15" s="43"/>
      <c r="BH15" s="43"/>
      <c r="BI15" s="43"/>
      <c r="BJ15" s="42"/>
    </row>
    <row r="16" spans="1:62" ht="15.75" customHeight="1">
      <c r="A16" s="137" t="s">
        <v>42</v>
      </c>
      <c r="B16" s="127"/>
      <c r="C16" s="127"/>
      <c r="D16" s="128"/>
      <c r="E16" s="47">
        <f>IF(SUM(E12:E15)=0,"",SUM(E12:E15))</f>
        <v>128</v>
      </c>
      <c r="F16" s="21">
        <f>IF(SUM(F12:F15)=0,"",SUM(F12:F15))</f>
        <v>66</v>
      </c>
      <c r="G16" s="21">
        <f>SUM(G12:G15)</f>
        <v>97</v>
      </c>
      <c r="H16" s="21">
        <f>SUM(H12:H15)</f>
        <v>31</v>
      </c>
      <c r="I16" s="21">
        <f>SUM(I12:I15)</f>
        <v>0</v>
      </c>
      <c r="J16" s="21">
        <f>IF(SUM(J12:J15)=0,"",SUM(J12:J15))</f>
        <v>8</v>
      </c>
      <c r="K16" s="21">
        <f>IF(SUM(K12:K15)=0,"",SUM(K12:K15))</f>
        <v>5</v>
      </c>
      <c r="L16" s="21">
        <f>SUM(L12:L15)</f>
        <v>0</v>
      </c>
      <c r="M16" s="21">
        <f>SUM(M12:M15)</f>
        <v>3</v>
      </c>
      <c r="N16" s="21">
        <f>SUM(N12:N15)</f>
        <v>0</v>
      </c>
      <c r="O16" s="21"/>
      <c r="P16" s="21"/>
      <c r="Q16" s="21"/>
      <c r="R16" s="21">
        <f>SUM(R12:R15)</f>
        <v>0</v>
      </c>
      <c r="S16" s="21"/>
      <c r="T16" s="21"/>
      <c r="U16" s="22">
        <f>SUM(U12:U15)</f>
        <v>0</v>
      </c>
      <c r="V16" s="23">
        <f>SUM(V12:V15)</f>
        <v>118</v>
      </c>
      <c r="W16" s="21">
        <f>IF(SUM(W12:W15)=0,"",SUM(W12:W15))</f>
        <v>60</v>
      </c>
      <c r="X16" s="21">
        <f>IF(SUM(X12:X15)=0,"",SUM(X12:X15))</f>
        <v>7</v>
      </c>
      <c r="Y16" s="21">
        <f>IF(SUM(Y12:Y15)=0,"",SUM(Y12:Y15))</f>
        <v>5</v>
      </c>
      <c r="Z16" s="21">
        <f>SUM(Z12:Z15)</f>
        <v>91</v>
      </c>
      <c r="AA16" s="97">
        <f>SUM(AA12:AA15)</f>
        <v>27</v>
      </c>
      <c r="AB16" s="23">
        <f>SUM(AB12:AB15)</f>
        <v>8</v>
      </c>
      <c r="AC16" s="21">
        <f>IF(SUM(AC12:AC15)=0,"",SUM(AC12:AC15))</f>
        <v>3</v>
      </c>
      <c r="AD16" s="21">
        <f>IF(SUM(AD12:AD15)=0,"",SUM(AD12:AD15))</f>
      </c>
      <c r="AE16" s="21">
        <f>IF(SUM(AE12:AE15)=0,"",SUM(AE12:AE15))</f>
      </c>
      <c r="AF16" s="21">
        <f>SUM(AF12:AF15)</f>
        <v>4</v>
      </c>
      <c r="AG16" s="24">
        <f>SUM(AG12:AG15)</f>
        <v>4</v>
      </c>
      <c r="AH16" s="23">
        <f>SUM(AH12:AH15)</f>
        <v>1</v>
      </c>
      <c r="AI16" s="21">
        <f>IF(SUM(AI12:AI15)=0,"",SUM(AI12:AI15))</f>
        <v>1</v>
      </c>
      <c r="AJ16" s="21">
        <f>IF(SUM(AJ12:AJ15)=0,"",SUM(AJ12:AJ15))</f>
      </c>
      <c r="AK16" s="21">
        <f>IF(SUM(AK12:AK15)=0,"",SUM(AK12:AK15))</f>
      </c>
      <c r="AL16" s="21">
        <f>SUM(AL12:AL15)</f>
        <v>0</v>
      </c>
      <c r="AM16" s="24">
        <f>SUM(AM12:AM15)</f>
        <v>1</v>
      </c>
      <c r="AN16" s="23">
        <f>SUM(AN12:AN15)</f>
        <v>1</v>
      </c>
      <c r="AO16" s="21">
        <f>IF(SUM(AO12:AO15)=0,"",SUM(AO12:AO15))</f>
      </c>
      <c r="AP16" s="21">
        <f>IF(SUM(AP12:AP15)=0,"",SUM(AP12:AP15))</f>
      </c>
      <c r="AQ16" s="21">
        <f>IF(SUM(AQ12:AQ15)=0,"",SUM(AQ12:AQ15))</f>
      </c>
      <c r="AR16" s="21">
        <f>SUM(AR12:AR15)</f>
        <v>0</v>
      </c>
      <c r="AS16" s="24">
        <f>SUM(AS12:AS15)</f>
        <v>1</v>
      </c>
      <c r="AT16" s="23">
        <f>SUM(AT12:AT15)</f>
        <v>0</v>
      </c>
      <c r="AU16" s="21">
        <f>IF(SUM(AT12:AT15)=0,"",SUM(AT12:AT15))</f>
      </c>
      <c r="AV16" s="21">
        <f>IF(SUM(AV12:AV15)=0,"",SUM(AV12:AV15))</f>
      </c>
      <c r="AW16" s="21">
        <f>IF(SUM(AW12:AW15)=0,"",SUM(AW12:AW15))</f>
      </c>
      <c r="AX16" s="21">
        <f>SUM(AX12:AX15)</f>
        <v>0</v>
      </c>
      <c r="AY16" s="24"/>
      <c r="AZ16" s="23"/>
      <c r="BA16" s="21"/>
      <c r="BB16" s="21">
        <f>IF(SUM(BB12:BB15)=0,"",SUM(BB12:BB15))</f>
      </c>
      <c r="BC16" s="21">
        <f>IF(SUM(BC12:BC15)=0,"",SUM(BC12:BC15))</f>
      </c>
      <c r="BD16" s="21">
        <f>SUM(BD12:BD15)</f>
        <v>0</v>
      </c>
      <c r="BE16" s="24">
        <f>IF(SUM(BE12:BE15)=0,"",SUM(BE12:BE15))</f>
      </c>
      <c r="BF16" s="85"/>
      <c r="BG16" s="85"/>
      <c r="BH16" s="85"/>
      <c r="BI16" s="85"/>
      <c r="BJ16" s="42"/>
    </row>
    <row r="17" spans="1:62" ht="15.75" customHeight="1">
      <c r="A17" s="151">
        <v>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52"/>
      <c r="U17" s="72"/>
      <c r="V17" s="153">
        <v>2012</v>
      </c>
      <c r="W17" s="154"/>
      <c r="X17" s="154"/>
      <c r="Y17" s="154"/>
      <c r="Z17" s="154"/>
      <c r="AA17" s="155"/>
      <c r="AB17" s="153">
        <v>2011</v>
      </c>
      <c r="AC17" s="154"/>
      <c r="AD17" s="154"/>
      <c r="AE17" s="154"/>
      <c r="AF17" s="154"/>
      <c r="AG17" s="155"/>
      <c r="AH17" s="153">
        <v>2010</v>
      </c>
      <c r="AI17" s="154"/>
      <c r="AJ17" s="154"/>
      <c r="AK17" s="154"/>
      <c r="AL17" s="154"/>
      <c r="AM17" s="155"/>
      <c r="AN17" s="153">
        <v>2009</v>
      </c>
      <c r="AO17" s="154"/>
      <c r="AP17" s="154"/>
      <c r="AQ17" s="154"/>
      <c r="AR17" s="154"/>
      <c r="AS17" s="155"/>
      <c r="AT17" s="156">
        <v>2008</v>
      </c>
      <c r="AU17" s="154"/>
      <c r="AV17" s="154"/>
      <c r="AW17" s="154"/>
      <c r="AX17" s="154"/>
      <c r="AY17" s="157"/>
      <c r="AZ17" s="156">
        <v>2007</v>
      </c>
      <c r="BA17" s="154"/>
      <c r="BB17" s="154"/>
      <c r="BC17" s="154"/>
      <c r="BD17" s="154"/>
      <c r="BE17" s="157"/>
      <c r="BF17" s="85"/>
      <c r="BG17" s="85"/>
      <c r="BH17" s="85"/>
      <c r="BI17" s="85"/>
      <c r="BJ17" s="42"/>
    </row>
    <row r="18" spans="1:62" ht="15.75" customHeight="1">
      <c r="A18" s="54">
        <v>1</v>
      </c>
      <c r="B18" s="55"/>
      <c r="C18" s="53" t="s">
        <v>70</v>
      </c>
      <c r="D18" s="141" t="s">
        <v>44</v>
      </c>
      <c r="E18" s="56">
        <v>24</v>
      </c>
      <c r="F18" s="56">
        <v>7</v>
      </c>
      <c r="G18" s="56">
        <v>24</v>
      </c>
      <c r="H18" s="56"/>
      <c r="I18" s="56"/>
      <c r="J18" s="56">
        <v>4</v>
      </c>
      <c r="K18" s="56">
        <v>1</v>
      </c>
      <c r="L18" s="56"/>
      <c r="M18" s="56"/>
      <c r="N18" s="56"/>
      <c r="O18" s="56"/>
      <c r="P18" s="56"/>
      <c r="Q18" s="56"/>
      <c r="R18" s="56"/>
      <c r="S18" s="56"/>
      <c r="T18" s="56"/>
      <c r="U18" s="57"/>
      <c r="V18" s="56">
        <v>24</v>
      </c>
      <c r="W18" s="56">
        <v>24</v>
      </c>
      <c r="X18" s="56">
        <v>4</v>
      </c>
      <c r="Y18" s="56">
        <v>1</v>
      </c>
      <c r="Z18" s="56">
        <v>24</v>
      </c>
      <c r="AA18" s="93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43"/>
      <c r="BG18" s="43"/>
      <c r="BH18" s="43"/>
      <c r="BI18" s="43"/>
      <c r="BJ18" s="42"/>
    </row>
    <row r="19" spans="1:62" ht="15.75" customHeight="1">
      <c r="A19" s="58">
        <v>2</v>
      </c>
      <c r="B19" s="59"/>
      <c r="C19" s="25" t="s">
        <v>71</v>
      </c>
      <c r="D19" s="158"/>
      <c r="E19" s="110">
        <v>23</v>
      </c>
      <c r="F19" s="51">
        <v>6</v>
      </c>
      <c r="G19" s="51">
        <v>23</v>
      </c>
      <c r="H19" s="51"/>
      <c r="I19" s="51"/>
      <c r="J19" s="51">
        <v>8</v>
      </c>
      <c r="K19" s="51">
        <v>3</v>
      </c>
      <c r="L19" s="51"/>
      <c r="M19" s="51">
        <v>1</v>
      </c>
      <c r="N19" s="51"/>
      <c r="O19" s="51"/>
      <c r="P19" s="51"/>
      <c r="Q19" s="51"/>
      <c r="R19" s="51"/>
      <c r="S19" s="51"/>
      <c r="T19" s="51"/>
      <c r="U19" s="58"/>
      <c r="V19" s="51">
        <v>22</v>
      </c>
      <c r="W19" s="51">
        <v>6</v>
      </c>
      <c r="X19" s="51">
        <v>7</v>
      </c>
      <c r="Y19" s="51">
        <v>22</v>
      </c>
      <c r="Z19" s="51"/>
      <c r="AA19" s="95"/>
      <c r="AB19" s="51">
        <v>1</v>
      </c>
      <c r="AC19" s="51"/>
      <c r="AD19" s="51">
        <v>1</v>
      </c>
      <c r="AE19" s="51"/>
      <c r="AF19" s="51">
        <v>1</v>
      </c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43"/>
      <c r="BG19" s="43"/>
      <c r="BH19" s="43"/>
      <c r="BI19" s="43"/>
      <c r="BJ19" s="42"/>
    </row>
    <row r="20" spans="1:62" ht="15.75" customHeight="1">
      <c r="A20" s="58">
        <v>3</v>
      </c>
      <c r="B20" s="59"/>
      <c r="C20" s="25" t="s">
        <v>72</v>
      </c>
      <c r="D20" s="158"/>
      <c r="E20" s="51">
        <v>32</v>
      </c>
      <c r="F20" s="51">
        <v>15</v>
      </c>
      <c r="G20" s="51">
        <v>30</v>
      </c>
      <c r="H20" s="51">
        <v>2</v>
      </c>
      <c r="I20" s="51"/>
      <c r="J20" s="51">
        <v>1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8"/>
      <c r="V20" s="51">
        <v>29</v>
      </c>
      <c r="W20" s="51">
        <v>15</v>
      </c>
      <c r="X20" s="51">
        <v>1</v>
      </c>
      <c r="Y20" s="51"/>
      <c r="Z20" s="51">
        <v>27</v>
      </c>
      <c r="AA20" s="95">
        <v>2</v>
      </c>
      <c r="AB20" s="51">
        <v>2</v>
      </c>
      <c r="AC20" s="51"/>
      <c r="AD20" s="51"/>
      <c r="AE20" s="51"/>
      <c r="AF20" s="51">
        <v>1</v>
      </c>
      <c r="AG20" s="51"/>
      <c r="AH20" s="51">
        <v>1</v>
      </c>
      <c r="AI20" s="51"/>
      <c r="AJ20" s="51"/>
      <c r="AK20" s="51"/>
      <c r="AL20" s="51">
        <v>1</v>
      </c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43"/>
      <c r="BG20" s="43"/>
      <c r="BH20" s="43"/>
      <c r="BI20" s="43"/>
      <c r="BJ20" s="42"/>
    </row>
    <row r="21" spans="1:62" ht="15.75" customHeight="1">
      <c r="A21" s="58">
        <v>4</v>
      </c>
      <c r="B21" s="59"/>
      <c r="C21" s="25" t="s">
        <v>73</v>
      </c>
      <c r="D21" s="142"/>
      <c r="E21" s="109">
        <v>24</v>
      </c>
      <c r="F21" s="60">
        <v>8</v>
      </c>
      <c r="G21" s="60">
        <v>18</v>
      </c>
      <c r="H21" s="60">
        <v>6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/>
      <c r="V21" s="60">
        <v>22</v>
      </c>
      <c r="W21" s="60">
        <v>8</v>
      </c>
      <c r="X21" s="60"/>
      <c r="Y21" s="60">
        <v>17</v>
      </c>
      <c r="Z21" s="60">
        <v>5</v>
      </c>
      <c r="AA21" s="94"/>
      <c r="AB21" s="60">
        <v>2</v>
      </c>
      <c r="AC21" s="60"/>
      <c r="AD21" s="60"/>
      <c r="AE21" s="60"/>
      <c r="AF21" s="60">
        <v>1</v>
      </c>
      <c r="AG21" s="51">
        <v>1</v>
      </c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85"/>
      <c r="BG21" s="85"/>
      <c r="BH21" s="85"/>
      <c r="BI21" s="85"/>
      <c r="BJ21" s="42"/>
    </row>
    <row r="22" spans="1:62" ht="15.75" customHeight="1">
      <c r="A22" s="58">
        <v>5</v>
      </c>
      <c r="B22" s="59"/>
      <c r="C22" s="25" t="s">
        <v>83</v>
      </c>
      <c r="D22" s="142"/>
      <c r="E22" s="110">
        <v>30</v>
      </c>
      <c r="F22" s="51">
        <v>14</v>
      </c>
      <c r="G22" s="51">
        <v>24</v>
      </c>
      <c r="H22" s="51">
        <v>6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8"/>
      <c r="V22" s="51">
        <v>28</v>
      </c>
      <c r="W22" s="51">
        <v>14</v>
      </c>
      <c r="X22" s="51"/>
      <c r="Y22" s="51"/>
      <c r="Z22" s="51">
        <v>22</v>
      </c>
      <c r="AA22" s="95">
        <v>6</v>
      </c>
      <c r="AB22" s="51">
        <v>1</v>
      </c>
      <c r="AC22" s="51"/>
      <c r="AD22" s="51"/>
      <c r="AE22" s="51"/>
      <c r="AF22" s="51">
        <v>1</v>
      </c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>
        <v>1</v>
      </c>
      <c r="AU22" s="51"/>
      <c r="AV22" s="51"/>
      <c r="AW22" s="51"/>
      <c r="AX22" s="51">
        <v>1</v>
      </c>
      <c r="AY22" s="51"/>
      <c r="AZ22" s="51"/>
      <c r="BA22" s="51"/>
      <c r="BB22" s="51"/>
      <c r="BC22" s="51"/>
      <c r="BD22" s="51"/>
      <c r="BE22" s="51"/>
      <c r="BF22" s="85"/>
      <c r="BG22" s="85"/>
      <c r="BH22" s="85"/>
      <c r="BI22" s="85"/>
      <c r="BJ22" s="42"/>
    </row>
    <row r="23" spans="1:62" ht="15.75" customHeight="1">
      <c r="A23" s="64"/>
      <c r="B23" s="65"/>
      <c r="C23" s="70" t="s">
        <v>74</v>
      </c>
      <c r="D23" s="143"/>
      <c r="E23" s="67">
        <v>28</v>
      </c>
      <c r="F23" s="71">
        <v>13</v>
      </c>
      <c r="G23" s="67">
        <v>18</v>
      </c>
      <c r="H23" s="67">
        <v>10</v>
      </c>
      <c r="I23" s="67"/>
      <c r="J23" s="71"/>
      <c r="K23" s="71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7">
        <v>27</v>
      </c>
      <c r="W23" s="67">
        <v>13</v>
      </c>
      <c r="X23" s="67"/>
      <c r="Y23" s="67"/>
      <c r="Z23" s="67">
        <v>18</v>
      </c>
      <c r="AA23" s="96">
        <v>9</v>
      </c>
      <c r="AB23" s="67">
        <v>1</v>
      </c>
      <c r="AC23" s="67"/>
      <c r="AD23" s="67"/>
      <c r="AE23" s="67"/>
      <c r="AF23" s="67"/>
      <c r="AG23" s="67">
        <v>1</v>
      </c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85"/>
      <c r="BG23" s="85"/>
      <c r="BH23" s="85"/>
      <c r="BI23" s="85"/>
      <c r="BJ23" s="42"/>
    </row>
    <row r="24" spans="1:62" ht="15.75" customHeight="1">
      <c r="A24" s="137" t="s">
        <v>42</v>
      </c>
      <c r="B24" s="127"/>
      <c r="C24" s="127"/>
      <c r="D24" s="128"/>
      <c r="E24" s="47">
        <f>SUM(E18:E23)</f>
        <v>161</v>
      </c>
      <c r="F24" s="21">
        <f aca="true" t="shared" si="1" ref="F24:R24">IF(SUM(F18:F23)=0,"",SUM(F18:F23))</f>
        <v>63</v>
      </c>
      <c r="G24" s="21">
        <f t="shared" si="1"/>
        <v>137</v>
      </c>
      <c r="H24" s="21">
        <f t="shared" si="1"/>
        <v>24</v>
      </c>
      <c r="I24" s="21">
        <f t="shared" si="1"/>
      </c>
      <c r="J24" s="21">
        <f t="shared" si="1"/>
        <v>13</v>
      </c>
      <c r="K24" s="21">
        <f t="shared" si="1"/>
        <v>4</v>
      </c>
      <c r="L24" s="21">
        <f t="shared" si="1"/>
      </c>
      <c r="M24" s="21">
        <f t="shared" si="1"/>
        <v>1</v>
      </c>
      <c r="N24" s="21">
        <f t="shared" si="1"/>
      </c>
      <c r="O24" s="21">
        <f t="shared" si="1"/>
      </c>
      <c r="P24" s="21">
        <f t="shared" si="1"/>
      </c>
      <c r="Q24" s="21">
        <f t="shared" si="1"/>
      </c>
      <c r="R24" s="21">
        <f t="shared" si="1"/>
      </c>
      <c r="S24" s="21">
        <f>SUM(S18:S23)</f>
        <v>0</v>
      </c>
      <c r="T24" s="21">
        <f>IF(SUM(T18:T23)=0,"",SUM(T18:T23))</f>
      </c>
      <c r="U24" s="22">
        <f>SUM(U18:U23)</f>
        <v>0</v>
      </c>
      <c r="V24" s="23">
        <f>SUM(V18:V23)</f>
        <v>152</v>
      </c>
      <c r="W24" s="21">
        <f>IF(SUM(W18:W23)=0,"",SUM(W18:W23))</f>
        <v>80</v>
      </c>
      <c r="X24" s="21">
        <f>IF(SUM(X18:X23)=0,"",SUM(X18:X23))</f>
        <v>12</v>
      </c>
      <c r="Y24" s="21">
        <f>IF(SUM(Y18:Y23)=0,"",SUM(Y18:Y23))</f>
        <v>40</v>
      </c>
      <c r="Z24" s="21">
        <f>SUM(Z18:Z23)</f>
        <v>96</v>
      </c>
      <c r="AA24" s="97">
        <f>SUM(AA18:AA23)</f>
        <v>17</v>
      </c>
      <c r="AB24" s="23">
        <f>SUM(AB18:AB23)</f>
        <v>7</v>
      </c>
      <c r="AC24" s="21">
        <f>IF(SUM(AC18:AC23)=0,"",SUM(AC18:AC23))</f>
      </c>
      <c r="AD24" s="21">
        <f>IF(SUM(AD18:AD23)=0,"",SUM(AD18:AD23))</f>
        <v>1</v>
      </c>
      <c r="AE24" s="21">
        <f>IF(SUM(AE18:AE23)=0,"",SUM(AE18:AE23))</f>
      </c>
      <c r="AF24" s="21">
        <f>SUM(AF18:AF23)</f>
        <v>4</v>
      </c>
      <c r="AG24" s="24">
        <f>SUM(AG18:AG23)</f>
        <v>2</v>
      </c>
      <c r="AH24" s="23">
        <f>SUM(AH18:AH23)</f>
        <v>1</v>
      </c>
      <c r="AI24" s="21">
        <f>IF(SUM(AI18:AI23)=0,"",SUM(AI18:AI23))</f>
      </c>
      <c r="AJ24" s="21">
        <f>IF(SUM(AJ18:AJ23)=0,"",SUM(AJ18:AJ23))</f>
      </c>
      <c r="AK24" s="21">
        <f>IF(SUM(AK18:AK23)=0,"",SUM(AK18:AK23))</f>
      </c>
      <c r="AL24" s="21">
        <f>SUM(AL18:AL23)</f>
        <v>1</v>
      </c>
      <c r="AM24" s="24">
        <f>SUM(AM23:AM23)</f>
        <v>0</v>
      </c>
      <c r="AN24" s="23">
        <f>SUM(AN18:AN23)</f>
        <v>0</v>
      </c>
      <c r="AO24" s="21">
        <f>IF(SUM(AO18:AO23)=0,"",SUM(AO18:AO23))</f>
      </c>
      <c r="AP24" s="21">
        <f>IF(SUM(AP18:AP23)=0,"",SUM(AP18:AP23))</f>
      </c>
      <c r="AQ24" s="21">
        <f>IF(SUM(AQ18:AQ23)=0,"",SUM(AQ18:AQ23))</f>
      </c>
      <c r="AR24" s="21">
        <f>SUM(AR18:AR23)</f>
        <v>0</v>
      </c>
      <c r="AS24" s="24"/>
      <c r="AT24" s="23">
        <f>IF(SUM(AT18:AT23)=0,"",SUM(AT18:AT23))</f>
        <v>1</v>
      </c>
      <c r="AU24" s="21"/>
      <c r="AV24" s="21">
        <f>IF(SUM(AV18:AV23)=0,"",SUM(AV18:AV23))</f>
      </c>
      <c r="AW24" s="21">
        <f>IF(SUM(AW18:AW23)=0,"",SUM(AW18:AW23))</f>
      </c>
      <c r="AX24" s="21"/>
      <c r="AY24" s="24">
        <f>SUM(AY18:AY23)</f>
        <v>0</v>
      </c>
      <c r="AZ24" s="23">
        <f>SUM(AZ18:AZ23)</f>
        <v>0</v>
      </c>
      <c r="BA24" s="21"/>
      <c r="BB24" s="21">
        <f>IF(SUM(BB18:BB23)=0,"",SUM(BB18:BB23))</f>
      </c>
      <c r="BC24" s="21">
        <f>IF(SUM(BC18:BC23)=0,"",SUM(BC18:BC23))</f>
      </c>
      <c r="BD24" s="21">
        <f>SUM(BD18:BD23)</f>
        <v>0</v>
      </c>
      <c r="BE24" s="24">
        <f>IF(SUM(BE18:BE23)=0,"",SUM(BE18:BE23))</f>
      </c>
      <c r="BF24" s="85"/>
      <c r="BG24" s="85"/>
      <c r="BH24" s="85"/>
      <c r="BI24" s="85"/>
      <c r="BJ24" s="42"/>
    </row>
    <row r="25" spans="1:62" ht="15.75" customHeight="1">
      <c r="A25" s="13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8"/>
      <c r="U25" s="22"/>
      <c r="V25" s="136">
        <v>2011</v>
      </c>
      <c r="W25" s="127"/>
      <c r="X25" s="127"/>
      <c r="Y25" s="127"/>
      <c r="Z25" s="127"/>
      <c r="AA25" s="128"/>
      <c r="AB25" s="136">
        <v>2010</v>
      </c>
      <c r="AC25" s="127"/>
      <c r="AD25" s="127"/>
      <c r="AE25" s="127"/>
      <c r="AF25" s="127"/>
      <c r="AG25" s="128"/>
      <c r="AH25" s="136">
        <v>2009</v>
      </c>
      <c r="AI25" s="127"/>
      <c r="AJ25" s="127"/>
      <c r="AK25" s="127"/>
      <c r="AL25" s="127"/>
      <c r="AM25" s="128"/>
      <c r="AN25" s="149">
        <v>2008</v>
      </c>
      <c r="AO25" s="127"/>
      <c r="AP25" s="127"/>
      <c r="AQ25" s="127"/>
      <c r="AR25" s="127"/>
      <c r="AS25" s="150"/>
      <c r="AT25" s="149">
        <v>2007</v>
      </c>
      <c r="AU25" s="127"/>
      <c r="AV25" s="127"/>
      <c r="AW25" s="127"/>
      <c r="AX25" s="127"/>
      <c r="AY25" s="150"/>
      <c r="AZ25" s="149">
        <v>2006</v>
      </c>
      <c r="BA25" s="127"/>
      <c r="BB25" s="127"/>
      <c r="BC25" s="127"/>
      <c r="BD25" s="127"/>
      <c r="BE25" s="150"/>
      <c r="BF25" s="43"/>
      <c r="BG25" s="43"/>
      <c r="BH25" s="43"/>
      <c r="BI25" s="43"/>
      <c r="BJ25" s="42"/>
    </row>
    <row r="26" spans="1:62" ht="15.75" customHeight="1">
      <c r="A26" s="54">
        <v>1</v>
      </c>
      <c r="B26" s="55"/>
      <c r="C26" s="73" t="s">
        <v>75</v>
      </c>
      <c r="D26" s="141" t="s">
        <v>45</v>
      </c>
      <c r="E26" s="108">
        <v>34</v>
      </c>
      <c r="F26" s="56">
        <v>10</v>
      </c>
      <c r="G26" s="56">
        <v>32</v>
      </c>
      <c r="H26" s="56">
        <v>2</v>
      </c>
      <c r="I26" s="56"/>
      <c r="J26" s="74">
        <v>7</v>
      </c>
      <c r="K26" s="74">
        <v>3</v>
      </c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6">
        <v>31</v>
      </c>
      <c r="W26" s="56">
        <v>10</v>
      </c>
      <c r="X26" s="56">
        <v>7</v>
      </c>
      <c r="Y26" s="56">
        <v>3</v>
      </c>
      <c r="Z26" s="56">
        <v>29</v>
      </c>
      <c r="AA26" s="93">
        <v>2</v>
      </c>
      <c r="AB26" s="56">
        <v>3</v>
      </c>
      <c r="AC26" s="56"/>
      <c r="AD26" s="56"/>
      <c r="AE26" s="56">
        <v>1</v>
      </c>
      <c r="AF26" s="56">
        <v>3</v>
      </c>
      <c r="AG26" s="56"/>
      <c r="AH26" s="56"/>
      <c r="AI26" s="56"/>
      <c r="AJ26" s="56"/>
      <c r="AK26" s="56"/>
      <c r="AL26" s="56"/>
      <c r="AM26" s="56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85"/>
      <c r="BG26" s="85"/>
      <c r="BH26" s="85"/>
      <c r="BI26" s="85"/>
      <c r="BJ26" s="42"/>
    </row>
    <row r="27" spans="1:62" ht="15.75" customHeight="1">
      <c r="A27" s="58">
        <v>2</v>
      </c>
      <c r="B27" s="59"/>
      <c r="C27" s="26" t="s">
        <v>76</v>
      </c>
      <c r="D27" s="142"/>
      <c r="E27" s="109">
        <v>34</v>
      </c>
      <c r="F27" s="75">
        <v>16</v>
      </c>
      <c r="G27" s="60">
        <v>32</v>
      </c>
      <c r="H27" s="60">
        <v>2</v>
      </c>
      <c r="I27" s="60"/>
      <c r="J27" s="75">
        <v>2</v>
      </c>
      <c r="K27" s="75">
        <v>2</v>
      </c>
      <c r="L27" s="60"/>
      <c r="M27" s="60"/>
      <c r="N27" s="60"/>
      <c r="O27" s="60"/>
      <c r="P27" s="60"/>
      <c r="Q27" s="60"/>
      <c r="R27" s="60"/>
      <c r="S27" s="60"/>
      <c r="T27" s="60"/>
      <c r="U27" s="61"/>
      <c r="V27" s="60">
        <v>34</v>
      </c>
      <c r="W27" s="60">
        <v>16</v>
      </c>
      <c r="X27" s="60">
        <v>2</v>
      </c>
      <c r="Y27" s="60">
        <v>2</v>
      </c>
      <c r="Z27" s="60">
        <v>32</v>
      </c>
      <c r="AA27" s="94">
        <v>2</v>
      </c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85"/>
      <c r="BG27" s="85"/>
      <c r="BH27" s="85"/>
      <c r="BI27" s="85"/>
      <c r="BJ27" s="42"/>
    </row>
    <row r="28" spans="1:62" ht="15.75" customHeight="1">
      <c r="A28" s="58">
        <v>3</v>
      </c>
      <c r="B28" s="59"/>
      <c r="C28" s="26" t="s">
        <v>77</v>
      </c>
      <c r="D28" s="142"/>
      <c r="E28" s="109">
        <v>31</v>
      </c>
      <c r="F28" s="75">
        <v>8</v>
      </c>
      <c r="G28" s="60">
        <v>25</v>
      </c>
      <c r="H28" s="60">
        <v>6</v>
      </c>
      <c r="I28" s="60"/>
      <c r="J28" s="75"/>
      <c r="K28" s="75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60">
        <v>30</v>
      </c>
      <c r="W28" s="60">
        <v>8</v>
      </c>
      <c r="X28" s="60"/>
      <c r="Y28" s="60"/>
      <c r="Z28" s="60">
        <v>25</v>
      </c>
      <c r="AA28" s="94">
        <v>5</v>
      </c>
      <c r="AB28" s="60">
        <v>1</v>
      </c>
      <c r="AC28" s="60"/>
      <c r="AD28" s="60"/>
      <c r="AE28" s="60"/>
      <c r="AF28" s="60"/>
      <c r="AG28" s="60">
        <v>1</v>
      </c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85"/>
      <c r="BG28" s="85"/>
      <c r="BH28" s="85"/>
      <c r="BI28" s="85"/>
      <c r="BJ28" s="42"/>
    </row>
    <row r="29" spans="1:62" ht="15.75" customHeight="1">
      <c r="A29" s="64">
        <v>4</v>
      </c>
      <c r="B29" s="65"/>
      <c r="C29" s="66" t="s">
        <v>78</v>
      </c>
      <c r="D29" s="143"/>
      <c r="E29" s="111">
        <v>31</v>
      </c>
      <c r="F29" s="76">
        <v>10</v>
      </c>
      <c r="G29" s="52">
        <v>28</v>
      </c>
      <c r="H29" s="52">
        <v>3</v>
      </c>
      <c r="I29" s="52"/>
      <c r="J29" s="76"/>
      <c r="K29" s="76"/>
      <c r="L29" s="52"/>
      <c r="M29" s="52"/>
      <c r="N29" s="52"/>
      <c r="O29" s="52"/>
      <c r="P29" s="52"/>
      <c r="Q29" s="52"/>
      <c r="R29" s="52"/>
      <c r="S29" s="52"/>
      <c r="T29" s="52"/>
      <c r="U29" s="64"/>
      <c r="V29" s="52">
        <v>29</v>
      </c>
      <c r="W29" s="52">
        <v>9</v>
      </c>
      <c r="X29" s="52"/>
      <c r="Y29" s="52"/>
      <c r="Z29" s="52">
        <v>26</v>
      </c>
      <c r="AA29" s="98">
        <v>3</v>
      </c>
      <c r="AB29" s="52"/>
      <c r="AC29" s="52"/>
      <c r="AD29" s="52"/>
      <c r="AE29" s="52"/>
      <c r="AF29" s="52"/>
      <c r="AG29" s="52"/>
      <c r="AH29" s="52">
        <v>2</v>
      </c>
      <c r="AI29" s="52">
        <v>1</v>
      </c>
      <c r="AJ29" s="52"/>
      <c r="AK29" s="52"/>
      <c r="AL29" s="52">
        <v>2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85"/>
      <c r="BG29" s="85"/>
      <c r="BH29" s="85"/>
      <c r="BI29" s="85"/>
      <c r="BJ29" s="42"/>
    </row>
    <row r="30" spans="1:62" ht="15.75" customHeight="1">
      <c r="A30" s="137" t="s">
        <v>42</v>
      </c>
      <c r="B30" s="127"/>
      <c r="C30" s="127"/>
      <c r="D30" s="128"/>
      <c r="E30" s="47">
        <f>SUM(E26:E29)</f>
        <v>130</v>
      </c>
      <c r="F30" s="21">
        <f>SUM(F26:F29)</f>
        <v>44</v>
      </c>
      <c r="G30" s="21">
        <f>SUM(G26:G29)</f>
        <v>117</v>
      </c>
      <c r="H30" s="21">
        <f>SUM(H26:H29)</f>
        <v>13</v>
      </c>
      <c r="I30" s="21">
        <f>IF(SUM(I26:I29)=0,"",SUM(I26:I29))</f>
      </c>
      <c r="J30" s="21">
        <f>SUM(J26:J29)</f>
        <v>9</v>
      </c>
      <c r="K30" s="21">
        <f>SUM(K26:K29)</f>
        <v>5</v>
      </c>
      <c r="L30" s="21">
        <f aca="true" t="shared" si="2" ref="L30:R30">IF(SUM(L26:L29)=0,"",SUM(L26:L29))</f>
      </c>
      <c r="M30" s="21">
        <f t="shared" si="2"/>
      </c>
      <c r="N30" s="21">
        <f t="shared" si="2"/>
      </c>
      <c r="O30" s="21">
        <f t="shared" si="2"/>
      </c>
      <c r="P30" s="21">
        <f t="shared" si="2"/>
      </c>
      <c r="Q30" s="21">
        <f t="shared" si="2"/>
      </c>
      <c r="R30" s="21">
        <f t="shared" si="2"/>
      </c>
      <c r="S30" s="21"/>
      <c r="T30" s="21">
        <f>IF(SUM(T26:T29)=0,"",SUM(T26:T29))</f>
      </c>
      <c r="U30" s="22">
        <f>IF(SUM(U26:U29)=0,"",SUM(U26:U29))</f>
      </c>
      <c r="V30" s="23">
        <f>SUM(V26:V29)</f>
        <v>124</v>
      </c>
      <c r="W30" s="21">
        <f>IF(SUM(W26:W29)=0,"",SUM(W26:W29))</f>
        <v>43</v>
      </c>
      <c r="X30" s="21">
        <f>IF(SUM(X26:X29)=0,"",SUM(X26:X29))</f>
        <v>9</v>
      </c>
      <c r="Y30" s="21">
        <f>IF(SUM(Y26:Y29)=0,"",SUM(Y26:Y29))</f>
        <v>5</v>
      </c>
      <c r="Z30" s="21">
        <f>SUM(Z26:Z29)</f>
        <v>112</v>
      </c>
      <c r="AA30" s="97">
        <f>SUM(AA26:AA29)</f>
        <v>12</v>
      </c>
      <c r="AB30" s="23">
        <f>SUM(AB26:AB29)</f>
        <v>4</v>
      </c>
      <c r="AC30" s="21">
        <f>IF(SUM(AC26:AC29)=0,"",SUM(AC26:AC29))</f>
      </c>
      <c r="AD30" s="21">
        <f>IF(SUM(AD26:AD29)=0,"",SUM(AD26:AD29))</f>
      </c>
      <c r="AE30" s="21">
        <f>IF(SUM(AE26:AE29)=0,"",SUM(AE26:AE29))</f>
        <v>1</v>
      </c>
      <c r="AF30" s="21">
        <f>SUM(AF26:AF29)</f>
        <v>3</v>
      </c>
      <c r="AG30" s="24">
        <f>SUM(AG26:AG29)</f>
        <v>1</v>
      </c>
      <c r="AH30" s="23">
        <f>SUM(AH26:AH29)</f>
        <v>2</v>
      </c>
      <c r="AI30" s="21">
        <f>IF(SUM(AI26:AI29)=0,"",SUM(AI26:AI29))</f>
        <v>1</v>
      </c>
      <c r="AJ30" s="21">
        <f>IF(SUM(AJ26:AJ29)=0,"",SUM(AJ26:AJ29))</f>
      </c>
      <c r="AK30" s="21">
        <f>IF(SUM(AK26:AK29)=0,"",SUM(AK26:AK29))</f>
      </c>
      <c r="AL30" s="21">
        <f>SUM(AL26:AL29)</f>
        <v>2</v>
      </c>
      <c r="AM30" s="24">
        <f>SUM(AM26:AM29)</f>
        <v>0</v>
      </c>
      <c r="AN30" s="23"/>
      <c r="AO30" s="21">
        <f>IF(SUM(AO26:AO29)=0,"",SUM(AO26:AO29))</f>
      </c>
      <c r="AP30" s="21">
        <f>IF(SUM(AP26:AP29)=0,"",SUM(AP26:AP29))</f>
      </c>
      <c r="AQ30" s="21">
        <f>IF(SUM(AQ26:AQ29)=0,"",SUM(AQ26:AQ29))</f>
      </c>
      <c r="AR30" s="21">
        <f>SUM(AR26:AR29)</f>
        <v>0</v>
      </c>
      <c r="AS30" s="24"/>
      <c r="AT30" s="23">
        <f>SUM(AT26:AT29)</f>
        <v>0</v>
      </c>
      <c r="AU30" s="21">
        <f>IF(SUM(AU26:AU29)=0,"",SUM(AU26:AU29))</f>
      </c>
      <c r="AV30" s="21">
        <f>IF(SUM(AV26:AV29)=0,"",SUM(AV26:AV29))</f>
      </c>
      <c r="AW30" s="21">
        <f>IF(SUM(AW26:AW29)=0,"",SUM(AW26:AW29))</f>
      </c>
      <c r="AX30" s="21">
        <f>SUM(AX26:AX29)</f>
        <v>0</v>
      </c>
      <c r="AY30" s="24"/>
      <c r="AZ30" s="23">
        <f>SUM(AZ26:AZ29)</f>
        <v>0</v>
      </c>
      <c r="BA30" s="21"/>
      <c r="BB30" s="21">
        <f>IF(SUM(BB26:BB29)=0,"",SUM(BB26:BB29))</f>
      </c>
      <c r="BC30" s="21">
        <f>IF(SUM(BC26:BC29)=0,"",SUM(BC26:BC29))</f>
      </c>
      <c r="BD30" s="21"/>
      <c r="BE30" s="24">
        <f>IF(SUM(BE26:BE29)=0,"",SUM(BE26:BE29))</f>
      </c>
      <c r="BF30" s="85"/>
      <c r="BG30" s="85"/>
      <c r="BH30" s="85"/>
      <c r="BI30" s="85"/>
      <c r="BJ30" s="42"/>
    </row>
    <row r="31" spans="1:62" ht="15.75" customHeight="1">
      <c r="A31" s="13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8"/>
      <c r="U31" s="22"/>
      <c r="V31" s="136">
        <v>2010</v>
      </c>
      <c r="W31" s="127"/>
      <c r="X31" s="127"/>
      <c r="Y31" s="127"/>
      <c r="Z31" s="127"/>
      <c r="AA31" s="128"/>
      <c r="AB31" s="136">
        <v>2009</v>
      </c>
      <c r="AC31" s="127"/>
      <c r="AD31" s="127"/>
      <c r="AE31" s="127"/>
      <c r="AF31" s="127"/>
      <c r="AG31" s="128"/>
      <c r="AH31" s="149">
        <v>2008</v>
      </c>
      <c r="AI31" s="127"/>
      <c r="AJ31" s="127"/>
      <c r="AK31" s="127"/>
      <c r="AL31" s="127"/>
      <c r="AM31" s="150"/>
      <c r="AN31" s="149">
        <v>2007</v>
      </c>
      <c r="AO31" s="127"/>
      <c r="AP31" s="127"/>
      <c r="AQ31" s="127"/>
      <c r="AR31" s="127"/>
      <c r="AS31" s="150"/>
      <c r="AT31" s="149">
        <v>2006</v>
      </c>
      <c r="AU31" s="127"/>
      <c r="AV31" s="127"/>
      <c r="AW31" s="127"/>
      <c r="AX31" s="127"/>
      <c r="AY31" s="150"/>
      <c r="AZ31" s="149">
        <v>2005</v>
      </c>
      <c r="BA31" s="127"/>
      <c r="BB31" s="127"/>
      <c r="BC31" s="127"/>
      <c r="BD31" s="127"/>
      <c r="BE31" s="150"/>
      <c r="BF31" s="43"/>
      <c r="BG31" s="43"/>
      <c r="BH31" s="43"/>
      <c r="BI31" s="43"/>
      <c r="BJ31" s="42"/>
    </row>
    <row r="32" spans="1:62" ht="15.75" customHeight="1">
      <c r="A32" s="54">
        <v>1</v>
      </c>
      <c r="B32" s="55"/>
      <c r="C32" s="53" t="s">
        <v>79</v>
      </c>
      <c r="D32" s="141" t="s">
        <v>46</v>
      </c>
      <c r="E32" s="115">
        <v>28</v>
      </c>
      <c r="F32" s="77">
        <v>13</v>
      </c>
      <c r="G32" s="50">
        <v>26</v>
      </c>
      <c r="H32" s="50">
        <v>2</v>
      </c>
      <c r="I32" s="50"/>
      <c r="J32" s="77">
        <v>7</v>
      </c>
      <c r="K32" s="77">
        <v>4</v>
      </c>
      <c r="L32" s="50"/>
      <c r="M32" s="50"/>
      <c r="N32" s="50"/>
      <c r="O32" s="50"/>
      <c r="P32" s="50"/>
      <c r="Q32" s="50"/>
      <c r="R32" s="50"/>
      <c r="S32" s="50"/>
      <c r="T32" s="50"/>
      <c r="U32" s="54"/>
      <c r="V32" s="50">
        <v>28</v>
      </c>
      <c r="W32" s="50">
        <v>13</v>
      </c>
      <c r="X32" s="50">
        <v>7</v>
      </c>
      <c r="Y32" s="50">
        <v>4</v>
      </c>
      <c r="Z32" s="50">
        <v>26</v>
      </c>
      <c r="AA32" s="99">
        <v>2</v>
      </c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85"/>
      <c r="BG32" s="85"/>
      <c r="BH32" s="85"/>
      <c r="BI32" s="85"/>
      <c r="BJ32" s="42"/>
    </row>
    <row r="33" spans="1:62" ht="15.75" customHeight="1">
      <c r="A33" s="58">
        <v>2</v>
      </c>
      <c r="B33" s="59"/>
      <c r="C33" s="25" t="s">
        <v>80</v>
      </c>
      <c r="D33" s="142"/>
      <c r="E33" s="110">
        <v>28</v>
      </c>
      <c r="F33" s="78">
        <v>12</v>
      </c>
      <c r="G33" s="51">
        <v>20</v>
      </c>
      <c r="H33" s="51">
        <v>8</v>
      </c>
      <c r="I33" s="51"/>
      <c r="J33" s="78"/>
      <c r="K33" s="78"/>
      <c r="L33" s="51"/>
      <c r="M33" s="51"/>
      <c r="N33" s="51"/>
      <c r="O33" s="51"/>
      <c r="P33" s="51"/>
      <c r="Q33" s="51"/>
      <c r="R33" s="51"/>
      <c r="S33" s="51"/>
      <c r="T33" s="51"/>
      <c r="U33" s="58"/>
      <c r="V33" s="51">
        <v>28</v>
      </c>
      <c r="W33" s="51">
        <v>12</v>
      </c>
      <c r="X33" s="51"/>
      <c r="Y33" s="51"/>
      <c r="Z33" s="51">
        <v>20</v>
      </c>
      <c r="AA33" s="95">
        <v>8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85"/>
      <c r="BG33" s="85"/>
      <c r="BH33" s="85"/>
      <c r="BI33" s="85"/>
      <c r="BJ33" s="42"/>
    </row>
    <row r="34" spans="1:62" ht="15.75" customHeight="1">
      <c r="A34" s="58">
        <v>3</v>
      </c>
      <c r="B34" s="59"/>
      <c r="C34" s="26" t="s">
        <v>81</v>
      </c>
      <c r="D34" s="142"/>
      <c r="E34" s="109">
        <v>24</v>
      </c>
      <c r="F34" s="75">
        <v>13</v>
      </c>
      <c r="G34" s="60">
        <v>21</v>
      </c>
      <c r="H34" s="60">
        <v>3</v>
      </c>
      <c r="I34" s="60"/>
      <c r="J34" s="75"/>
      <c r="K34" s="75"/>
      <c r="L34" s="60"/>
      <c r="M34" s="60"/>
      <c r="N34" s="60"/>
      <c r="O34" s="60"/>
      <c r="P34" s="60"/>
      <c r="Q34" s="60"/>
      <c r="R34" s="60"/>
      <c r="S34" s="60"/>
      <c r="T34" s="60"/>
      <c r="U34" s="61"/>
      <c r="V34" s="60">
        <v>21</v>
      </c>
      <c r="W34" s="60">
        <v>11</v>
      </c>
      <c r="X34" s="60"/>
      <c r="Y34" s="60"/>
      <c r="Z34" s="60">
        <v>20</v>
      </c>
      <c r="AA34" s="94">
        <v>1</v>
      </c>
      <c r="AB34" s="60">
        <v>3</v>
      </c>
      <c r="AC34" s="60">
        <v>2</v>
      </c>
      <c r="AD34" s="60"/>
      <c r="AE34" s="60"/>
      <c r="AF34" s="60">
        <v>1</v>
      </c>
      <c r="AG34" s="60">
        <v>2</v>
      </c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85"/>
      <c r="BG34" s="85"/>
      <c r="BH34" s="85"/>
      <c r="BI34" s="85"/>
      <c r="BJ34" s="42"/>
    </row>
    <row r="35" spans="1:62" ht="15.75" customHeight="1">
      <c r="A35" s="58">
        <v>4</v>
      </c>
      <c r="B35" s="59"/>
      <c r="C35" s="26" t="s">
        <v>84</v>
      </c>
      <c r="D35" s="142"/>
      <c r="E35" s="109">
        <v>25</v>
      </c>
      <c r="F35" s="75">
        <v>14</v>
      </c>
      <c r="G35" s="60">
        <v>21</v>
      </c>
      <c r="H35" s="60">
        <v>4</v>
      </c>
      <c r="I35" s="60"/>
      <c r="J35" s="75"/>
      <c r="K35" s="75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60">
        <v>25</v>
      </c>
      <c r="W35" s="60">
        <v>14</v>
      </c>
      <c r="X35" s="60"/>
      <c r="Y35" s="60"/>
      <c r="Z35" s="60">
        <v>21</v>
      </c>
      <c r="AA35" s="94">
        <v>4</v>
      </c>
      <c r="AB35" s="60"/>
      <c r="AC35" s="60"/>
      <c r="AD35" s="60"/>
      <c r="AE35" s="60"/>
      <c r="AF35" s="60"/>
      <c r="AG35" s="60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85"/>
      <c r="BG35" s="85"/>
      <c r="BH35" s="85"/>
      <c r="BI35" s="85"/>
      <c r="BJ35" s="42"/>
    </row>
    <row r="36" spans="1:62" ht="15.75" customHeight="1">
      <c r="A36" s="58"/>
      <c r="B36" s="59"/>
      <c r="C36" s="26"/>
      <c r="D36" s="142"/>
      <c r="E36" s="51"/>
      <c r="F36" s="78"/>
      <c r="G36" s="51"/>
      <c r="H36" s="51"/>
      <c r="I36" s="51"/>
      <c r="J36" s="78"/>
      <c r="K36" s="78"/>
      <c r="L36" s="51"/>
      <c r="M36" s="51"/>
      <c r="N36" s="51"/>
      <c r="O36" s="78"/>
      <c r="P36" s="51"/>
      <c r="Q36" s="51"/>
      <c r="R36" s="51"/>
      <c r="S36" s="51"/>
      <c r="T36" s="51"/>
      <c r="U36" s="58"/>
      <c r="V36" s="51"/>
      <c r="W36" s="51"/>
      <c r="X36" s="51"/>
      <c r="Y36" s="51"/>
      <c r="Z36" s="51"/>
      <c r="AA36" s="95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85"/>
      <c r="BG36" s="85"/>
      <c r="BH36" s="85"/>
      <c r="BI36" s="85"/>
      <c r="BJ36" s="42"/>
    </row>
    <row r="37" spans="1:62" ht="15.75" customHeight="1">
      <c r="A37" s="137" t="s">
        <v>42</v>
      </c>
      <c r="B37" s="127"/>
      <c r="C37" s="127"/>
      <c r="D37" s="128"/>
      <c r="E37" s="47">
        <f>SUM(E32:E36)</f>
        <v>105</v>
      </c>
      <c r="F37" s="21">
        <f aca="true" t="shared" si="3" ref="F37:R37">IF(SUM(F32:F36)=0,"",SUM(F32:F36))</f>
        <v>52</v>
      </c>
      <c r="G37" s="21">
        <f t="shared" si="3"/>
        <v>88</v>
      </c>
      <c r="H37" s="21">
        <f t="shared" si="3"/>
        <v>17</v>
      </c>
      <c r="I37" s="21">
        <f t="shared" si="3"/>
      </c>
      <c r="J37" s="21">
        <f t="shared" si="3"/>
        <v>7</v>
      </c>
      <c r="K37" s="21">
        <f t="shared" si="3"/>
        <v>4</v>
      </c>
      <c r="L37" s="21">
        <f t="shared" si="3"/>
      </c>
      <c r="M37" s="21">
        <f t="shared" si="3"/>
      </c>
      <c r="N37" s="21">
        <f t="shared" si="3"/>
      </c>
      <c r="O37" s="21">
        <f t="shared" si="3"/>
      </c>
      <c r="P37" s="21">
        <f t="shared" si="3"/>
      </c>
      <c r="Q37" s="21">
        <f t="shared" si="3"/>
      </c>
      <c r="R37" s="21">
        <f t="shared" si="3"/>
      </c>
      <c r="S37" s="21">
        <f>SUM(S32:S36)</f>
        <v>0</v>
      </c>
      <c r="T37" s="21">
        <f>IF(SUM(T32:T36)=0,"",SUM(T32:T36))</f>
      </c>
      <c r="U37" s="22">
        <f>SUM(U32:U36)</f>
        <v>0</v>
      </c>
      <c r="V37" s="23">
        <f>SUM(V32:V36)</f>
        <v>102</v>
      </c>
      <c r="W37" s="21">
        <f>IF(SUM(W32:W36)=0,"",SUM(W32:W36))</f>
        <v>50</v>
      </c>
      <c r="X37" s="21">
        <f>IF(SUM(X32:X36)=0,"",SUM(X32:X36))</f>
        <v>7</v>
      </c>
      <c r="Y37" s="21">
        <f>IF(SUM(Y32:Y36)=0,"",SUM(Y32:Y36))</f>
        <v>4</v>
      </c>
      <c r="Z37" s="21">
        <f>SUM(Z32:Z36)</f>
        <v>87</v>
      </c>
      <c r="AA37" s="97">
        <f>SUM(AA32:AA36)</f>
        <v>15</v>
      </c>
      <c r="AB37" s="23">
        <f>SUM(AB32:AB36)</f>
        <v>3</v>
      </c>
      <c r="AC37" s="21">
        <f>IF(SUM(AC32:AC36)=0,"",SUM(AC32:AC36))</f>
        <v>2</v>
      </c>
      <c r="AD37" s="21">
        <f>IF(SUM(AD32:AD36)=0,"",SUM(AD32:AD36))</f>
      </c>
      <c r="AE37" s="21">
        <f>IF(SUM(AE32:AE36)=0,"",SUM(AE32:AE36))</f>
      </c>
      <c r="AF37" s="21">
        <f>SUM(AF32:AF36)</f>
        <v>1</v>
      </c>
      <c r="AG37" s="24">
        <f>SUM(AG32:AG36)</f>
        <v>2</v>
      </c>
      <c r="AH37" s="23">
        <f>SUM(AH32:AH36)</f>
        <v>0</v>
      </c>
      <c r="AI37" s="21">
        <f>IF(SUM(AI32:AI36)=0,"",SUM(AI32:AI36))</f>
      </c>
      <c r="AJ37" s="21">
        <f>IF(SUM(AJ32:AJ36)=0,"",SUM(AJ32:AJ36))</f>
      </c>
      <c r="AK37" s="21">
        <f>IF(SUM(AK32:AK36)=0,"",SUM(AK32:AK36))</f>
      </c>
      <c r="AL37" s="21">
        <f>SUM(AL32:AL36)</f>
        <v>0</v>
      </c>
      <c r="AM37" s="24">
        <f>SUM(AM32:AM36)</f>
        <v>0</v>
      </c>
      <c r="AN37" s="23">
        <f>SUM(AN32:AN36)</f>
        <v>0</v>
      </c>
      <c r="AO37" s="21">
        <f>IF(SUM(AO32:AO36)=0,"",SUM(AO32:AO36))</f>
      </c>
      <c r="AP37" s="21">
        <f>IF(SUM(AP32:AP36)=0,"",SUM(AP32:AP36))</f>
      </c>
      <c r="AQ37" s="21">
        <f>IF(SUM(AQ32:AQ36)=0,"",SUM(AQ32:AQ36))</f>
      </c>
      <c r="AR37" s="21">
        <f>SUM(AR32:AR36)</f>
        <v>0</v>
      </c>
      <c r="AS37" s="24">
        <f>SUM(AS32:AS36)</f>
        <v>0</v>
      </c>
      <c r="AT37" s="23">
        <f>SUM(AT32:AT36)</f>
        <v>0</v>
      </c>
      <c r="AU37" s="21"/>
      <c r="AV37" s="21"/>
      <c r="AW37" s="21"/>
      <c r="AX37" s="21"/>
      <c r="AY37" s="24" t="e">
        <f>SUM(#REF!)</f>
        <v>#REF!</v>
      </c>
      <c r="AZ37" s="23">
        <f>SUM(AZ32:AZ36)</f>
        <v>0</v>
      </c>
      <c r="BA37" s="21"/>
      <c r="BB37" s="21">
        <f>IF(SUM(BB32:BB36)=0,"",SUM(BB32:BB36))</f>
      </c>
      <c r="BC37" s="21">
        <f>IF(SUM(BC32:BC36)=0,"",SUM(BC32:BC36))</f>
      </c>
      <c r="BD37" s="21">
        <f>SUM(BD32:BD36)</f>
        <v>0</v>
      </c>
      <c r="BE37" s="24">
        <f>IF(SUM(BE32:BE36)=0,"",SUM(BE32:BE36))</f>
      </c>
      <c r="BF37" s="85"/>
      <c r="BG37" s="85"/>
      <c r="BH37" s="85"/>
      <c r="BI37" s="85"/>
      <c r="BJ37" s="42"/>
    </row>
    <row r="38" spans="1:62" ht="15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80"/>
      <c r="V38" s="42"/>
      <c r="W38" s="42"/>
      <c r="X38" s="42"/>
      <c r="Y38" s="42"/>
      <c r="Z38" s="42"/>
      <c r="AA38" s="100"/>
      <c r="AB38" s="42"/>
      <c r="AC38" s="42"/>
      <c r="AD38" s="137" t="s">
        <v>47</v>
      </c>
      <c r="AE38" s="127"/>
      <c r="AF38" s="127"/>
      <c r="AG38" s="128"/>
      <c r="AH38" s="137" t="s">
        <v>35</v>
      </c>
      <c r="AI38" s="128"/>
      <c r="AJ38" s="137" t="s">
        <v>47</v>
      </c>
      <c r="AK38" s="127"/>
      <c r="AL38" s="127"/>
      <c r="AM38" s="128"/>
      <c r="AN38" s="137" t="s">
        <v>35</v>
      </c>
      <c r="AO38" s="128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85"/>
      <c r="BG38" s="85"/>
      <c r="BH38" s="85"/>
      <c r="BI38" s="85"/>
      <c r="BJ38" s="42"/>
    </row>
    <row r="39" spans="1:62" ht="15.75" customHeight="1">
      <c r="A39" s="42"/>
      <c r="B39" s="42"/>
      <c r="C39" s="121" t="s">
        <v>48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7"/>
      <c r="O39" s="42"/>
      <c r="P39" s="42"/>
      <c r="Q39" s="42"/>
      <c r="R39" s="42"/>
      <c r="S39" s="42"/>
      <c r="T39" s="42"/>
      <c r="U39" s="80"/>
      <c r="V39" s="42"/>
      <c r="W39" s="42"/>
      <c r="X39" s="42"/>
      <c r="Y39" s="42"/>
      <c r="Z39" s="42"/>
      <c r="AA39" s="100"/>
      <c r="AB39" s="42"/>
      <c r="AC39" s="42"/>
      <c r="AD39" s="90"/>
      <c r="AE39" s="79"/>
      <c r="AF39" s="88"/>
      <c r="AG39" s="91"/>
      <c r="AH39" s="112"/>
      <c r="AI39" s="91"/>
      <c r="AJ39" s="90"/>
      <c r="AK39" s="79"/>
      <c r="AL39" s="79"/>
      <c r="AM39" s="79"/>
      <c r="AN39" s="90"/>
      <c r="AO39" s="89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85"/>
      <c r="BG39" s="85"/>
      <c r="BH39" s="85"/>
      <c r="BI39" s="85"/>
      <c r="BJ39" s="42"/>
    </row>
    <row r="40" spans="1:62" ht="15.75" customHeight="1">
      <c r="A40" s="42"/>
      <c r="B40" s="42"/>
      <c r="C40" s="123" t="s">
        <v>50</v>
      </c>
      <c r="D40" s="120"/>
      <c r="E40" s="125" t="s">
        <v>18</v>
      </c>
      <c r="F40" s="124"/>
      <c r="G40" s="28" t="s">
        <v>19</v>
      </c>
      <c r="H40" s="28" t="s">
        <v>37</v>
      </c>
      <c r="I40" s="29" t="s">
        <v>51</v>
      </c>
      <c r="J40" s="28" t="s">
        <v>52</v>
      </c>
      <c r="K40" s="28" t="s">
        <v>53</v>
      </c>
      <c r="L40" s="28" t="s">
        <v>54</v>
      </c>
      <c r="M40" s="30" t="s">
        <v>55</v>
      </c>
      <c r="N40" s="21" t="s">
        <v>56</v>
      </c>
      <c r="O40" s="161" t="s">
        <v>63</v>
      </c>
      <c r="P40" s="145"/>
      <c r="Q40" s="145"/>
      <c r="R40" s="145"/>
      <c r="S40" s="145"/>
      <c r="T40" s="145"/>
      <c r="U40" s="145"/>
      <c r="V40" s="42"/>
      <c r="W40" s="42"/>
      <c r="X40" s="42"/>
      <c r="Y40" s="162" t="s">
        <v>49</v>
      </c>
      <c r="Z40" s="154"/>
      <c r="AA40" s="154"/>
      <c r="AB40" s="154"/>
      <c r="AC40" s="154"/>
      <c r="AD40" s="165">
        <v>2014</v>
      </c>
      <c r="AE40" s="166"/>
      <c r="AF40" s="167">
        <f>V10</f>
        <v>136</v>
      </c>
      <c r="AG40" s="168"/>
      <c r="AH40" s="169"/>
      <c r="AI40" s="168"/>
      <c r="AJ40" s="165">
        <v>2009</v>
      </c>
      <c r="AK40" s="166"/>
      <c r="AL40" s="44"/>
      <c r="AM40" s="44"/>
      <c r="AN40" s="171">
        <f>AZ10+AT16+AN24+AH30+AB37</f>
        <v>5</v>
      </c>
      <c r="AO40" s="166"/>
      <c r="AP40" s="42"/>
      <c r="AQ40" s="42"/>
      <c r="AR40" s="42"/>
      <c r="AS40" s="42"/>
      <c r="AT40" s="42"/>
      <c r="AU40" s="42"/>
      <c r="AV40" s="172"/>
      <c r="AW40" s="145"/>
      <c r="AX40" s="145"/>
      <c r="AY40" s="145"/>
      <c r="AZ40" s="145"/>
      <c r="BA40" s="145"/>
      <c r="BB40" s="145"/>
      <c r="BC40" s="145"/>
      <c r="BD40" s="145"/>
      <c r="BE40" s="145"/>
      <c r="BF40" s="42"/>
      <c r="BG40" s="42"/>
      <c r="BH40" s="42"/>
      <c r="BI40" s="42"/>
      <c r="BJ40" s="42"/>
    </row>
    <row r="41" spans="1:62" ht="15.75" customHeight="1">
      <c r="A41" s="42"/>
      <c r="B41" s="42"/>
      <c r="C41" s="118"/>
      <c r="D41" s="124"/>
      <c r="E41" s="119">
        <f>SUM(E10,E16,E24,E30,E37)</f>
        <v>668</v>
      </c>
      <c r="F41" s="117"/>
      <c r="G41" s="21">
        <f>SUM(F37,F30,F24,F16,F10)</f>
        <v>290</v>
      </c>
      <c r="H41" s="21">
        <f>SUM(J10,J16,J24,J30,J37)</f>
        <v>55</v>
      </c>
      <c r="I41" s="31">
        <f>SUM(K10,K16,K24,K30,K37)</f>
        <v>28</v>
      </c>
      <c r="J41" s="31"/>
      <c r="K41" s="31"/>
      <c r="L41" s="21"/>
      <c r="M41" s="21"/>
      <c r="N41" s="21"/>
      <c r="O41" s="161"/>
      <c r="P41" s="145"/>
      <c r="Q41" s="145"/>
      <c r="R41" s="145"/>
      <c r="S41" s="145"/>
      <c r="T41" s="145"/>
      <c r="U41" s="145"/>
      <c r="V41" s="42"/>
      <c r="W41" s="42"/>
      <c r="X41" s="42"/>
      <c r="Y41" s="134"/>
      <c r="Z41" s="163"/>
      <c r="AA41" s="163"/>
      <c r="AB41" s="163"/>
      <c r="AC41" s="145"/>
      <c r="AD41" s="170">
        <v>2013</v>
      </c>
      <c r="AE41" s="160"/>
      <c r="AF41" s="170">
        <f>AB10+V16</f>
        <v>126</v>
      </c>
      <c r="AG41" s="160"/>
      <c r="AH41" s="159"/>
      <c r="AI41" s="160"/>
      <c r="AJ41" s="170">
        <v>2008</v>
      </c>
      <c r="AK41" s="160"/>
      <c r="AL41" s="45"/>
      <c r="AM41" s="45"/>
      <c r="AN41" s="159">
        <f>AZ16+AT24+AN30+AH37</f>
        <v>1</v>
      </c>
      <c r="AO41" s="160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</row>
    <row r="42" spans="1:62" ht="15.75" customHeight="1">
      <c r="A42" s="42"/>
      <c r="B42" s="42"/>
      <c r="C42" s="119"/>
      <c r="D42" s="117"/>
      <c r="E42" s="122"/>
      <c r="F42" s="117"/>
      <c r="G42" s="46"/>
      <c r="H42" s="47"/>
      <c r="I42" s="46"/>
      <c r="J42" s="46"/>
      <c r="K42" s="46"/>
      <c r="L42" s="47"/>
      <c r="M42" s="47"/>
      <c r="N42" s="47"/>
      <c r="O42" s="42"/>
      <c r="P42" s="42"/>
      <c r="Q42" s="42"/>
      <c r="R42" s="42"/>
      <c r="S42" s="42"/>
      <c r="T42" s="42"/>
      <c r="U42" s="80"/>
      <c r="V42" s="42"/>
      <c r="W42" s="42"/>
      <c r="X42" s="42"/>
      <c r="Y42" s="134"/>
      <c r="Z42" s="163"/>
      <c r="AA42" s="163"/>
      <c r="AB42" s="163"/>
      <c r="AC42" s="145"/>
      <c r="AD42" s="170">
        <v>2012</v>
      </c>
      <c r="AE42" s="160"/>
      <c r="AF42" s="170">
        <f>AH10+AB16+V24</f>
        <v>160</v>
      </c>
      <c r="AG42" s="160"/>
      <c r="AH42" s="159"/>
      <c r="AI42" s="160"/>
      <c r="AJ42" s="170">
        <v>2007</v>
      </c>
      <c r="AK42" s="160"/>
      <c r="AL42" s="45"/>
      <c r="AM42" s="45"/>
      <c r="AN42" s="159">
        <f>AZ24+AT30+AN37</f>
        <v>0</v>
      </c>
      <c r="AO42" s="160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</row>
    <row r="43" spans="1:62" ht="15.75" customHeight="1">
      <c r="A43" s="42"/>
      <c r="B43" s="42"/>
      <c r="C43" s="137" t="s">
        <v>28</v>
      </c>
      <c r="D43" s="128"/>
      <c r="E43" s="137"/>
      <c r="F43" s="128"/>
      <c r="G43" s="21"/>
      <c r="H43" s="32"/>
      <c r="I43" s="31"/>
      <c r="J43" s="31"/>
      <c r="K43" s="31"/>
      <c r="L43" s="21"/>
      <c r="M43" s="21"/>
      <c r="N43" s="47"/>
      <c r="O43" s="42"/>
      <c r="P43" s="42"/>
      <c r="Q43" s="42"/>
      <c r="R43" s="42"/>
      <c r="S43" s="42"/>
      <c r="T43" s="42"/>
      <c r="U43" s="80"/>
      <c r="V43" s="42"/>
      <c r="W43" s="42"/>
      <c r="X43" s="42"/>
      <c r="Y43" s="134"/>
      <c r="Z43" s="163"/>
      <c r="AA43" s="163"/>
      <c r="AB43" s="163"/>
      <c r="AC43" s="145"/>
      <c r="AD43" s="170">
        <v>2011</v>
      </c>
      <c r="AE43" s="160"/>
      <c r="AF43" s="170">
        <f>AN10+AH16+AB24+V30</f>
        <v>132</v>
      </c>
      <c r="AG43" s="160"/>
      <c r="AH43" s="159"/>
      <c r="AI43" s="160"/>
      <c r="AJ43" s="176" t="s">
        <v>82</v>
      </c>
      <c r="AK43" s="160"/>
      <c r="AL43" s="48"/>
      <c r="AM43" s="48"/>
      <c r="AN43" s="159">
        <f>AZ30+AT37</f>
        <v>0</v>
      </c>
      <c r="AO43" s="160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85"/>
      <c r="BG43" s="42"/>
      <c r="BH43" s="42"/>
      <c r="BI43" s="42"/>
      <c r="BJ43" s="42"/>
    </row>
    <row r="44" spans="1:62" ht="15.75" customHeight="1">
      <c r="A44" s="42"/>
      <c r="B44" s="42"/>
      <c r="O44" s="180"/>
      <c r="P44" s="145"/>
      <c r="Q44" s="145"/>
      <c r="R44" s="145"/>
      <c r="S44" s="145"/>
      <c r="T44" s="145"/>
      <c r="U44" s="145"/>
      <c r="V44" s="145"/>
      <c r="W44" s="42"/>
      <c r="X44" s="42"/>
      <c r="Y44" s="135"/>
      <c r="Z44" s="164"/>
      <c r="AA44" s="164"/>
      <c r="AB44" s="164"/>
      <c r="AC44" s="164"/>
      <c r="AD44" s="173">
        <v>2010</v>
      </c>
      <c r="AE44" s="174"/>
      <c r="AF44" s="173">
        <f>AT10+AN16+AH24+AB30+V37</f>
        <v>108</v>
      </c>
      <c r="AG44" s="174"/>
      <c r="AH44" s="175"/>
      <c r="AI44" s="174"/>
      <c r="AJ44" s="173">
        <v>2005</v>
      </c>
      <c r="AK44" s="174"/>
      <c r="AL44" s="49"/>
      <c r="AM44" s="49"/>
      <c r="AN44" s="175">
        <f>SUM(AZ37)</f>
        <v>0</v>
      </c>
      <c r="AO44" s="174"/>
      <c r="AP44" s="42"/>
      <c r="AQ44" s="42"/>
      <c r="AR44" s="42"/>
      <c r="AS44" s="42"/>
      <c r="AT44" s="42"/>
      <c r="AU44" s="42"/>
      <c r="AV44" s="177"/>
      <c r="AW44" s="145"/>
      <c r="AX44" s="145"/>
      <c r="AY44" s="145"/>
      <c r="AZ44" s="145"/>
      <c r="BA44" s="145"/>
      <c r="BB44" s="145"/>
      <c r="BC44" s="145"/>
      <c r="BD44" s="145"/>
      <c r="BE44" s="145"/>
      <c r="BF44" s="42"/>
      <c r="BG44" s="42"/>
      <c r="BH44" s="42"/>
      <c r="BI44" s="42"/>
      <c r="BJ44" s="42"/>
    </row>
    <row r="45" spans="1:62" ht="15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77"/>
      <c r="O45" s="145"/>
      <c r="P45" s="145"/>
      <c r="Q45" s="145"/>
      <c r="R45" s="145"/>
      <c r="S45" s="145"/>
      <c r="T45" s="145"/>
      <c r="U45" s="145"/>
      <c r="V45" s="42"/>
      <c r="W45" s="42"/>
      <c r="X45" s="42"/>
      <c r="Y45" s="42"/>
      <c r="Z45" s="42"/>
      <c r="AA45" s="100"/>
      <c r="AB45" s="42"/>
      <c r="AC45" s="42"/>
      <c r="AD45" s="42"/>
      <c r="AE45" s="42"/>
      <c r="AF45" s="178">
        <f>SUM(AF40:AF44)</f>
        <v>662</v>
      </c>
      <c r="AG45" s="154"/>
      <c r="AH45" s="42"/>
      <c r="AI45" s="42"/>
      <c r="AJ45" s="42"/>
      <c r="AK45" s="42"/>
      <c r="AL45" s="42"/>
      <c r="AM45" s="42"/>
      <c r="AN45" s="178">
        <f>SUM(AN40:AN44)</f>
        <v>6</v>
      </c>
      <c r="AO45" s="154"/>
      <c r="AP45" s="42"/>
      <c r="AQ45" s="42"/>
      <c r="AR45" s="179">
        <f>AF45+AN45</f>
        <v>668</v>
      </c>
      <c r="AS45" s="145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</row>
    <row r="46" spans="1:62" ht="15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3"/>
      <c r="P46" s="42"/>
      <c r="Q46" s="42"/>
      <c r="R46" s="42"/>
      <c r="S46" s="42"/>
      <c r="T46" s="42"/>
      <c r="U46" s="80"/>
      <c r="V46" s="42"/>
      <c r="W46" s="42"/>
      <c r="X46" s="179"/>
      <c r="Y46" s="145"/>
      <c r="Z46" s="80"/>
      <c r="AA46" s="101"/>
      <c r="AB46" s="42"/>
      <c r="AC46" s="42"/>
      <c r="AD46" s="179"/>
      <c r="AE46" s="145"/>
      <c r="AF46" s="80"/>
      <c r="AG46" s="42"/>
      <c r="AH46" s="179"/>
      <c r="AI46" s="145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</row>
    <row r="47" spans="1:62" ht="15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3"/>
      <c r="P47" s="42"/>
      <c r="Q47" s="42"/>
      <c r="R47" s="42"/>
      <c r="S47" s="42"/>
      <c r="T47" s="42"/>
      <c r="U47" s="80"/>
      <c r="V47" s="42"/>
      <c r="W47" s="42"/>
      <c r="X47" s="80"/>
      <c r="Y47" s="80"/>
      <c r="Z47" s="80"/>
      <c r="AA47" s="101"/>
      <c r="AB47" s="42"/>
      <c r="AC47" s="42"/>
      <c r="AD47" s="80"/>
      <c r="AE47" s="80"/>
      <c r="AF47" s="80"/>
      <c r="AG47" s="42"/>
      <c r="AH47" s="80"/>
      <c r="AI47" s="80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</row>
    <row r="48" spans="1:62" ht="15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3"/>
      <c r="P48" s="42"/>
      <c r="Q48" s="42"/>
      <c r="R48" s="42"/>
      <c r="S48" s="42"/>
      <c r="T48" s="42"/>
      <c r="U48" s="80"/>
      <c r="V48" s="42"/>
      <c r="W48" s="42"/>
      <c r="X48" s="80"/>
      <c r="Y48" s="80"/>
      <c r="Z48" s="80"/>
      <c r="AA48" s="101"/>
      <c r="AB48" s="42"/>
      <c r="AC48" s="42"/>
      <c r="AD48" s="80"/>
      <c r="AE48" s="80"/>
      <c r="AF48" s="80"/>
      <c r="AG48" s="42"/>
      <c r="AH48" s="80"/>
      <c r="AI48" s="80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3"/>
      <c r="P49" s="42"/>
      <c r="Q49" s="42"/>
      <c r="R49" s="42"/>
      <c r="S49" s="42"/>
      <c r="T49" s="42"/>
      <c r="U49" s="80"/>
      <c r="V49" s="42"/>
      <c r="W49" s="42"/>
      <c r="X49" s="80"/>
      <c r="Y49" s="80"/>
      <c r="Z49" s="80"/>
      <c r="AA49" s="101"/>
      <c r="AB49" s="42"/>
      <c r="AC49" s="42"/>
      <c r="AD49" s="80"/>
      <c r="AE49" s="80"/>
      <c r="AF49" s="80"/>
      <c r="AG49" s="42"/>
      <c r="AH49" s="80"/>
      <c r="AI49" s="80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</row>
    <row r="50" spans="1:62" ht="15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3"/>
      <c r="P50" s="42"/>
      <c r="Q50" s="42"/>
      <c r="R50" s="42"/>
      <c r="S50" s="42"/>
      <c r="T50" s="42"/>
      <c r="U50" s="80"/>
      <c r="V50" s="42"/>
      <c r="W50" s="42"/>
      <c r="X50" s="80"/>
      <c r="Y50" s="80"/>
      <c r="Z50" s="80"/>
      <c r="AA50" s="101"/>
      <c r="AB50" s="42"/>
      <c r="AC50" s="42"/>
      <c r="AD50" s="80"/>
      <c r="AE50" s="80"/>
      <c r="AF50" s="80"/>
      <c r="AG50" s="42"/>
      <c r="AH50" s="80"/>
      <c r="AI50" s="80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</row>
    <row r="51" spans="1:62" ht="15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3"/>
      <c r="P51" s="42"/>
      <c r="Q51" s="42"/>
      <c r="R51" s="42"/>
      <c r="S51" s="42"/>
      <c r="T51" s="42"/>
      <c r="U51" s="80"/>
      <c r="V51" s="42"/>
      <c r="W51" s="42"/>
      <c r="X51" s="80"/>
      <c r="Y51" s="80"/>
      <c r="Z51" s="80"/>
      <c r="AA51" s="101"/>
      <c r="AB51" s="42"/>
      <c r="AC51" s="42"/>
      <c r="AD51" s="80"/>
      <c r="AE51" s="80"/>
      <c r="AF51" s="80"/>
      <c r="AG51" s="42"/>
      <c r="AH51" s="80"/>
      <c r="AI51" s="80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</row>
    <row r="52" spans="1:62" ht="15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3"/>
      <c r="P52" s="42"/>
      <c r="Q52" s="42"/>
      <c r="R52" s="42"/>
      <c r="S52" s="42"/>
      <c r="T52" s="42"/>
      <c r="U52" s="80"/>
      <c r="V52" s="42"/>
      <c r="W52" s="42"/>
      <c r="X52" s="80"/>
      <c r="Y52" s="80"/>
      <c r="Z52" s="80"/>
      <c r="AA52" s="101"/>
      <c r="AB52" s="42"/>
      <c r="AC52" s="42"/>
      <c r="AD52" s="80"/>
      <c r="AE52" s="80"/>
      <c r="AF52" s="80"/>
      <c r="AG52" s="42"/>
      <c r="AH52" s="80"/>
      <c r="AI52" s="80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</row>
    <row r="53" spans="1:62" ht="15.75" customHeight="1">
      <c r="A53" s="42"/>
      <c r="B53" s="42"/>
      <c r="C53" s="42"/>
      <c r="D53" s="42"/>
      <c r="E53" s="137" t="s">
        <v>57</v>
      </c>
      <c r="F53" s="127"/>
      <c r="G53" s="127"/>
      <c r="H53" s="128"/>
      <c r="I53" s="137" t="s">
        <v>18</v>
      </c>
      <c r="J53" s="127"/>
      <c r="K53" s="128"/>
      <c r="L53" s="137" t="s">
        <v>58</v>
      </c>
      <c r="M53" s="128"/>
      <c r="N53" s="21"/>
      <c r="O53" s="137" t="s">
        <v>37</v>
      </c>
      <c r="P53" s="128"/>
      <c r="Q53" s="42" t="s">
        <v>59</v>
      </c>
      <c r="R53" s="42"/>
      <c r="S53" s="42"/>
      <c r="T53" s="42"/>
      <c r="U53" s="80"/>
      <c r="V53" s="42"/>
      <c r="W53" s="42"/>
      <c r="X53" s="80"/>
      <c r="Y53" s="80"/>
      <c r="Z53" s="80"/>
      <c r="AA53" s="101"/>
      <c r="AB53" s="42"/>
      <c r="AC53" s="42"/>
      <c r="AD53" s="80"/>
      <c r="AE53" s="80"/>
      <c r="AF53" s="80"/>
      <c r="AG53" s="42"/>
      <c r="AH53" s="80"/>
      <c r="AI53" s="80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</row>
    <row r="54" spans="1:62" ht="19.5" customHeight="1">
      <c r="A54" s="80"/>
      <c r="B54" s="34"/>
      <c r="C54" s="35"/>
      <c r="D54" s="190"/>
      <c r="E54" s="191" t="s">
        <v>60</v>
      </c>
      <c r="F54" s="192"/>
      <c r="G54" s="192"/>
      <c r="H54" s="193"/>
      <c r="I54" s="194">
        <f>E5+E6+E12+E18+E26+E32+E19</f>
        <v>195</v>
      </c>
      <c r="J54" s="192"/>
      <c r="K54" s="193"/>
      <c r="L54" s="194">
        <f>F5+F6+F12+F18+F19+F26+F32</f>
        <v>78</v>
      </c>
      <c r="M54" s="192"/>
      <c r="N54" s="193"/>
      <c r="O54" s="194">
        <f>J5+J6+J12+J18+J19+J26+J32</f>
        <v>47</v>
      </c>
      <c r="P54" s="193"/>
      <c r="Q54" s="42">
        <f>K5+K6+K12+K18+K19+K26+K32</f>
        <v>23</v>
      </c>
      <c r="R54" s="42"/>
      <c r="S54" s="42"/>
      <c r="T54" s="42"/>
      <c r="U54" s="80"/>
      <c r="V54" s="42"/>
      <c r="W54" s="42"/>
      <c r="X54" s="42"/>
      <c r="Y54" s="42"/>
      <c r="Z54" s="42"/>
      <c r="AA54" s="100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</row>
    <row r="55" spans="1:62" ht="15.75" customHeight="1">
      <c r="A55" s="80"/>
      <c r="B55" s="34"/>
      <c r="C55" s="35"/>
      <c r="D55" s="145"/>
      <c r="E55" s="186" t="s">
        <v>61</v>
      </c>
      <c r="F55" s="187"/>
      <c r="G55" s="187"/>
      <c r="H55" s="188"/>
      <c r="I55" s="189">
        <f>E7+E8+E9+E13+E14+E15+E20+E21+E22+E23+E33+E34+E35+E27+E28+E29</f>
        <v>473</v>
      </c>
      <c r="J55" s="187"/>
      <c r="K55" s="188"/>
      <c r="L55" s="189">
        <f>F7+F8+F9+F13+F14+F15+F20+F21+F22+F27+F28+F29+F33+F34+F35+F23</f>
        <v>212</v>
      </c>
      <c r="M55" s="187"/>
      <c r="N55" s="188"/>
      <c r="O55" s="189">
        <f>J7+J8+J9+J13+J14+J15+J20+J21+J22+J23+J28+J29+J33+J34+J35+J27</f>
        <v>8</v>
      </c>
      <c r="P55" s="197"/>
      <c r="Q55" s="42">
        <f>K7+K8+K9+K13+K14+K15+K20+K21+K22+K23+K28+K29+K33+K34+K35+K27</f>
        <v>5</v>
      </c>
      <c r="R55" s="42"/>
      <c r="S55" s="42"/>
      <c r="T55" s="42"/>
      <c r="U55" s="80"/>
      <c r="V55" s="42">
        <v>6</v>
      </c>
      <c r="W55" s="42"/>
      <c r="X55" s="42"/>
      <c r="Y55" s="42"/>
      <c r="Z55" s="42"/>
      <c r="AA55" s="100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  <row r="56" spans="1:62" ht="15.75" customHeight="1">
      <c r="A56" s="80"/>
      <c r="B56" s="34"/>
      <c r="C56" s="35"/>
      <c r="D56" s="145"/>
      <c r="E56" s="195"/>
      <c r="F56" s="196"/>
      <c r="G56" s="196"/>
      <c r="H56" s="185"/>
      <c r="I56" s="184"/>
      <c r="J56" s="196"/>
      <c r="K56" s="185"/>
      <c r="L56" s="184"/>
      <c r="M56" s="185"/>
      <c r="N56" s="52"/>
      <c r="O56" s="184"/>
      <c r="P56" s="185"/>
      <c r="Q56" s="42"/>
      <c r="R56" s="42"/>
      <c r="S56" s="42"/>
      <c r="T56" s="42"/>
      <c r="U56" s="80"/>
      <c r="V56" s="42">
        <v>69</v>
      </c>
      <c r="W56" s="42"/>
      <c r="X56" s="42"/>
      <c r="Y56" s="42"/>
      <c r="Z56" s="42"/>
      <c r="AA56" s="100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</row>
    <row r="57" spans="1:62" ht="15.75" customHeight="1">
      <c r="A57" s="172"/>
      <c r="B57" s="145"/>
      <c r="C57" s="145"/>
      <c r="D57" s="145"/>
      <c r="E57" s="181" t="s">
        <v>62</v>
      </c>
      <c r="F57" s="164"/>
      <c r="G57" s="164"/>
      <c r="H57" s="182"/>
      <c r="I57" s="183" t="s">
        <v>90</v>
      </c>
      <c r="J57" s="164"/>
      <c r="K57" s="182"/>
      <c r="L57" s="137">
        <f>SUM(L54:L56)</f>
        <v>290</v>
      </c>
      <c r="M57" s="128"/>
      <c r="N57" s="27">
        <f>SUM(L57)</f>
        <v>290</v>
      </c>
      <c r="O57" s="183">
        <f>SUM(O54:O56)</f>
        <v>55</v>
      </c>
      <c r="P57" s="182"/>
      <c r="Q57" s="18">
        <f>SUM(Q54:Q56)</f>
        <v>28</v>
      </c>
      <c r="R57" s="18"/>
      <c r="S57" s="18"/>
      <c r="T57" s="18"/>
      <c r="U57" s="81"/>
      <c r="V57" s="18">
        <v>339</v>
      </c>
      <c r="W57" s="18"/>
      <c r="X57" s="18"/>
      <c r="Y57" s="18"/>
      <c r="Z57" s="18"/>
      <c r="AA57" s="102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42"/>
      <c r="BG57" s="42"/>
      <c r="BH57" s="42"/>
      <c r="BI57" s="42"/>
      <c r="BJ57" s="42"/>
    </row>
    <row r="58" spans="1:62" ht="15.75" customHeight="1">
      <c r="A58" s="42"/>
      <c r="B58" s="42"/>
      <c r="C58" s="42"/>
      <c r="D58" s="42"/>
      <c r="E58" s="42"/>
      <c r="F58" s="42"/>
      <c r="G58" s="42"/>
      <c r="H58" s="42"/>
      <c r="I58" s="42">
        <f>SUM(I54:I57)</f>
        <v>668</v>
      </c>
      <c r="J58" s="42"/>
      <c r="K58" s="42">
        <f>SUM(I58:J58)</f>
        <v>668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>
        <v>32</v>
      </c>
      <c r="W58" s="42"/>
      <c r="X58" s="42"/>
      <c r="Y58" s="42"/>
      <c r="Z58" s="42"/>
      <c r="AA58" s="100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1:62" ht="15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>
        <f>SUM(V55:V58)</f>
        <v>446</v>
      </c>
      <c r="W59" s="42"/>
      <c r="X59" s="42"/>
      <c r="Y59" s="42"/>
      <c r="Z59" s="42"/>
      <c r="AA59" s="100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1:62" ht="15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100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</row>
    <row r="61" spans="1:62" ht="15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100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</row>
    <row r="62" spans="1:62" ht="15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100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</row>
    <row r="63" spans="1:62" ht="15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100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62" ht="15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100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</row>
    <row r="65" spans="1:62" ht="15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100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</row>
    <row r="66" spans="1:62" ht="15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100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</row>
    <row r="67" spans="1:62" ht="15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100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</row>
    <row r="68" spans="1:62" ht="15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100"/>
      <c r="AB68" s="42"/>
      <c r="AC68" s="42"/>
      <c r="AD68" s="42"/>
      <c r="AE68" s="42"/>
      <c r="AF68" s="42"/>
      <c r="AG68" s="42"/>
      <c r="AH68" s="42"/>
      <c r="AI68" s="42"/>
      <c r="AJ68" s="179"/>
      <c r="AK68" s="145"/>
      <c r="AL68" s="145"/>
      <c r="AM68" s="145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</row>
    <row r="69" spans="1:62" ht="15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100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</row>
    <row r="70" spans="1:62" ht="15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100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</row>
    <row r="71" spans="1:62" ht="15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100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</row>
    <row r="72" spans="1:62" ht="15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80"/>
      <c r="V72" s="42"/>
      <c r="W72" s="42"/>
      <c r="X72" s="42"/>
      <c r="Y72" s="42"/>
      <c r="Z72" s="42"/>
      <c r="AA72" s="100"/>
      <c r="AB72" s="42"/>
      <c r="AC72" s="42"/>
      <c r="AD72" s="172"/>
      <c r="AE72" s="145"/>
      <c r="AF72" s="81"/>
      <c r="AG72" s="81"/>
      <c r="AH72" s="172"/>
      <c r="AI72" s="145"/>
      <c r="AJ72" s="172"/>
      <c r="AK72" s="145"/>
      <c r="AL72" s="81"/>
      <c r="AM72" s="81"/>
      <c r="AN72" s="172"/>
      <c r="AO72" s="145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</row>
    <row r="73" spans="1:62" ht="15.75" customHeight="1">
      <c r="A73" s="42"/>
      <c r="B73" s="42"/>
      <c r="C73" s="198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42"/>
      <c r="O73" s="42"/>
      <c r="P73" s="42"/>
      <c r="Q73" s="42"/>
      <c r="R73" s="42"/>
      <c r="S73" s="42"/>
      <c r="T73" s="42"/>
      <c r="U73" s="80"/>
      <c r="V73" s="42"/>
      <c r="W73" s="42"/>
      <c r="X73" s="42"/>
      <c r="Y73" s="199"/>
      <c r="Z73" s="145"/>
      <c r="AA73" s="145"/>
      <c r="AB73" s="145"/>
      <c r="AC73" s="145"/>
      <c r="AD73" s="179"/>
      <c r="AE73" s="145"/>
      <c r="AF73" s="80"/>
      <c r="AG73" s="80"/>
      <c r="AH73" s="172"/>
      <c r="AI73" s="145"/>
      <c r="AJ73" s="179"/>
      <c r="AK73" s="145"/>
      <c r="AL73" s="80"/>
      <c r="AM73" s="80"/>
      <c r="AN73" s="172"/>
      <c r="AO73" s="145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</row>
    <row r="74" spans="1:62" ht="18" customHeight="1">
      <c r="A74" s="42"/>
      <c r="B74" s="42"/>
      <c r="C74" s="83"/>
      <c r="D74" s="83"/>
      <c r="E74" s="107"/>
      <c r="F74" s="83"/>
      <c r="G74" s="83"/>
      <c r="H74" s="83"/>
      <c r="I74" s="83"/>
      <c r="J74" s="83"/>
      <c r="K74" s="83"/>
      <c r="L74" s="83"/>
      <c r="M74" s="83"/>
      <c r="N74" s="42"/>
      <c r="O74" s="42"/>
      <c r="P74" s="42"/>
      <c r="Q74" s="42"/>
      <c r="R74" s="42"/>
      <c r="S74" s="42"/>
      <c r="T74" s="42"/>
      <c r="U74" s="80"/>
      <c r="V74" s="42"/>
      <c r="W74" s="42"/>
      <c r="X74" s="42"/>
      <c r="Y74" s="145"/>
      <c r="Z74" s="163"/>
      <c r="AA74" s="163"/>
      <c r="AB74" s="163"/>
      <c r="AC74" s="145"/>
      <c r="AD74" s="179"/>
      <c r="AE74" s="145"/>
      <c r="AF74" s="80"/>
      <c r="AG74" s="80"/>
      <c r="AH74" s="172"/>
      <c r="AI74" s="145"/>
      <c r="AJ74" s="179"/>
      <c r="AK74" s="145"/>
      <c r="AL74" s="80"/>
      <c r="AM74" s="80"/>
      <c r="AN74" s="172"/>
      <c r="AO74" s="145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</row>
    <row r="75" spans="1:62" ht="15.75" customHeight="1">
      <c r="A75" s="42"/>
      <c r="B75" s="42"/>
      <c r="C75" s="201"/>
      <c r="D75" s="145"/>
      <c r="E75" s="202"/>
      <c r="F75" s="145"/>
      <c r="G75" s="36"/>
      <c r="H75" s="36"/>
      <c r="I75" s="36"/>
      <c r="J75" s="36"/>
      <c r="K75" s="36"/>
      <c r="L75" s="36"/>
      <c r="M75" s="36"/>
      <c r="N75" s="42"/>
      <c r="O75" s="18"/>
      <c r="P75" s="42"/>
      <c r="Q75" s="42"/>
      <c r="R75" s="42"/>
      <c r="S75" s="42"/>
      <c r="T75" s="42"/>
      <c r="U75" s="80"/>
      <c r="V75" s="42"/>
      <c r="W75" s="42"/>
      <c r="X75" s="42"/>
      <c r="Y75" s="145"/>
      <c r="Z75" s="163"/>
      <c r="AA75" s="163"/>
      <c r="AB75" s="163"/>
      <c r="AC75" s="145"/>
      <c r="AD75" s="179"/>
      <c r="AE75" s="145"/>
      <c r="AF75" s="80"/>
      <c r="AG75" s="80"/>
      <c r="AH75" s="172"/>
      <c r="AI75" s="145"/>
      <c r="AJ75" s="179"/>
      <c r="AK75" s="145"/>
      <c r="AL75" s="80"/>
      <c r="AM75" s="80"/>
      <c r="AN75" s="172"/>
      <c r="AO75" s="145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</row>
    <row r="76" spans="1:62" ht="15.75" customHeight="1">
      <c r="A76" s="42"/>
      <c r="B76" s="42"/>
      <c r="C76" s="145"/>
      <c r="D76" s="145"/>
      <c r="E76" s="179"/>
      <c r="F76" s="145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80"/>
      <c r="V76" s="42"/>
      <c r="W76" s="42"/>
      <c r="X76" s="42"/>
      <c r="Y76" s="145"/>
      <c r="Z76" s="163"/>
      <c r="AA76" s="163"/>
      <c r="AB76" s="163"/>
      <c r="AC76" s="145"/>
      <c r="AD76" s="179"/>
      <c r="AE76" s="145"/>
      <c r="AF76" s="80"/>
      <c r="AG76" s="80"/>
      <c r="AH76" s="172"/>
      <c r="AI76" s="145"/>
      <c r="AJ76" s="200"/>
      <c r="AK76" s="145"/>
      <c r="AL76" s="82"/>
      <c r="AM76" s="82"/>
      <c r="AN76" s="172"/>
      <c r="AO76" s="145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</row>
    <row r="77" spans="1:62" ht="15.75" customHeight="1">
      <c r="A77" s="42"/>
      <c r="B77" s="42"/>
      <c r="C77" s="172"/>
      <c r="D77" s="145"/>
      <c r="E77" s="179"/>
      <c r="F77" s="145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80"/>
      <c r="V77" s="42"/>
      <c r="W77" s="42"/>
      <c r="X77" s="42"/>
      <c r="Y77" s="145"/>
      <c r="Z77" s="163"/>
      <c r="AA77" s="163"/>
      <c r="AB77" s="163"/>
      <c r="AC77" s="145"/>
      <c r="AD77" s="179"/>
      <c r="AE77" s="145"/>
      <c r="AF77" s="80"/>
      <c r="AG77" s="80"/>
      <c r="AH77" s="172"/>
      <c r="AI77" s="145"/>
      <c r="AJ77" s="179"/>
      <c r="AK77" s="145"/>
      <c r="AL77" s="80"/>
      <c r="AM77" s="80"/>
      <c r="AN77" s="172"/>
      <c r="AO77" s="145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</row>
    <row r="78" spans="1:62" ht="15.75" customHeight="1">
      <c r="A78" s="42"/>
      <c r="B78" s="42"/>
      <c r="C78" s="172"/>
      <c r="D78" s="145"/>
      <c r="E78" s="172"/>
      <c r="F78" s="145"/>
      <c r="G78" s="18"/>
      <c r="H78" s="18"/>
      <c r="I78" s="18"/>
      <c r="J78" s="18"/>
      <c r="K78" s="18"/>
      <c r="L78" s="18"/>
      <c r="M78" s="18"/>
      <c r="N78" s="42"/>
      <c r="O78" s="42"/>
      <c r="P78" s="42"/>
      <c r="Q78" s="42"/>
      <c r="R78" s="33"/>
      <c r="S78" s="33"/>
      <c r="T78" s="42"/>
      <c r="U78" s="80"/>
      <c r="V78" s="42"/>
      <c r="W78" s="42"/>
      <c r="X78" s="42"/>
      <c r="Y78" s="145"/>
      <c r="Z78" s="145"/>
      <c r="AA78" s="145"/>
      <c r="AB78" s="145"/>
      <c r="AC78" s="145"/>
      <c r="AD78" s="179"/>
      <c r="AE78" s="145"/>
      <c r="AF78" s="80"/>
      <c r="AG78" s="80"/>
      <c r="AH78" s="172"/>
      <c r="AI78" s="145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</row>
    <row r="79" spans="1:62" ht="15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18"/>
      <c r="O79" s="18"/>
      <c r="P79" s="18"/>
      <c r="Q79" s="18"/>
      <c r="R79" s="18"/>
      <c r="S79" s="18"/>
      <c r="T79" s="18"/>
      <c r="U79" s="80"/>
      <c r="V79" s="42"/>
      <c r="W79" s="42"/>
      <c r="X79" s="179"/>
      <c r="Y79" s="145"/>
      <c r="Z79" s="80"/>
      <c r="AA79" s="101"/>
      <c r="AB79" s="42"/>
      <c r="AC79" s="42"/>
      <c r="AD79" s="179"/>
      <c r="AE79" s="145"/>
      <c r="AF79" s="80"/>
      <c r="AG79" s="80"/>
      <c r="AH79" s="179"/>
      <c r="AI79" s="145"/>
      <c r="AJ79" s="42"/>
      <c r="AK79" s="42"/>
      <c r="AL79" s="42"/>
      <c r="AM79" s="42"/>
      <c r="AN79" s="179"/>
      <c r="AO79" s="145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</row>
    <row r="80" spans="1:62" ht="15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80"/>
      <c r="V80" s="42"/>
      <c r="W80" s="42"/>
      <c r="X80" s="42"/>
      <c r="Y80" s="42"/>
      <c r="Z80" s="42"/>
      <c r="AA80" s="100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</row>
    <row r="81" spans="1:62" ht="15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80"/>
      <c r="V81" s="42"/>
      <c r="W81" s="42"/>
      <c r="X81" s="42"/>
      <c r="Y81" s="42"/>
      <c r="Z81" s="42"/>
      <c r="AA81" s="100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</row>
    <row r="82" spans="1:62" ht="18" customHeight="1">
      <c r="A82" s="203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203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42"/>
      <c r="BG82" s="42"/>
      <c r="BH82" s="42"/>
      <c r="BI82" s="42"/>
      <c r="BJ82" s="42"/>
    </row>
    <row r="83" spans="1:62" ht="17.25" customHeight="1">
      <c r="A83" s="204"/>
      <c r="B83" s="204"/>
      <c r="C83" s="144"/>
      <c r="D83" s="205"/>
      <c r="E83" s="206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72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42"/>
      <c r="BG83" s="42"/>
      <c r="BH83" s="42"/>
      <c r="BI83" s="42"/>
      <c r="BJ83" s="42"/>
    </row>
    <row r="84" spans="1:62" ht="51" customHeight="1">
      <c r="A84" s="145"/>
      <c r="B84" s="145"/>
      <c r="C84" s="145"/>
      <c r="D84" s="145"/>
      <c r="E84" s="207"/>
      <c r="F84" s="205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87"/>
      <c r="T84" s="208"/>
      <c r="U84" s="208"/>
      <c r="V84" s="144"/>
      <c r="W84" s="145"/>
      <c r="X84" s="145"/>
      <c r="Y84" s="145"/>
      <c r="Z84" s="145"/>
      <c r="AA84" s="145"/>
      <c r="AB84" s="144"/>
      <c r="AC84" s="145"/>
      <c r="AD84" s="145"/>
      <c r="AE84" s="145"/>
      <c r="AF84" s="86"/>
      <c r="AG84" s="86"/>
      <c r="AH84" s="144"/>
      <c r="AI84" s="145"/>
      <c r="AJ84" s="145"/>
      <c r="AK84" s="145"/>
      <c r="AL84" s="86"/>
      <c r="AM84" s="86"/>
      <c r="AN84" s="144"/>
      <c r="AO84" s="145"/>
      <c r="AP84" s="145"/>
      <c r="AQ84" s="145"/>
      <c r="AR84" s="37"/>
      <c r="AS84" s="37"/>
      <c r="AT84" s="144"/>
      <c r="AU84" s="145"/>
      <c r="AV84" s="145"/>
      <c r="AW84" s="145"/>
      <c r="AX84" s="86"/>
      <c r="AY84" s="86"/>
      <c r="AZ84" s="144"/>
      <c r="BA84" s="145"/>
      <c r="BB84" s="145"/>
      <c r="BC84" s="145"/>
      <c r="BD84" s="145"/>
      <c r="BE84" s="145"/>
      <c r="BF84" s="42"/>
      <c r="BG84" s="42"/>
      <c r="BH84" s="42"/>
      <c r="BI84" s="42"/>
      <c r="BJ84" s="42"/>
    </row>
    <row r="85" spans="1:62" ht="25.5" customHeight="1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87"/>
      <c r="T85" s="145"/>
      <c r="U85" s="145"/>
      <c r="V85" s="38"/>
      <c r="W85" s="38"/>
      <c r="X85" s="39"/>
      <c r="Y85" s="39"/>
      <c r="Z85" s="39"/>
      <c r="AA85" s="103"/>
      <c r="AB85" s="38"/>
      <c r="AC85" s="38"/>
      <c r="AD85" s="39"/>
      <c r="AE85" s="39"/>
      <c r="AF85" s="39"/>
      <c r="AG85" s="39"/>
      <c r="AH85" s="38"/>
      <c r="AI85" s="38"/>
      <c r="AJ85" s="39"/>
      <c r="AK85" s="39"/>
      <c r="AL85" s="39"/>
      <c r="AM85" s="39"/>
      <c r="AN85" s="38"/>
      <c r="AO85" s="38"/>
      <c r="AP85" s="39"/>
      <c r="AQ85" s="39"/>
      <c r="AR85" s="39"/>
      <c r="AS85" s="39"/>
      <c r="AT85" s="38"/>
      <c r="AU85" s="38"/>
      <c r="AV85" s="39"/>
      <c r="AW85" s="39"/>
      <c r="AX85" s="39"/>
      <c r="AY85" s="39"/>
      <c r="AZ85" s="38"/>
      <c r="BA85" s="38"/>
      <c r="BB85" s="39"/>
      <c r="BC85" s="39"/>
      <c r="BD85" s="40"/>
      <c r="BE85" s="40"/>
      <c r="BF85" s="42"/>
      <c r="BG85" s="42"/>
      <c r="BH85" s="42"/>
      <c r="BI85" s="42"/>
      <c r="BJ85" s="42"/>
    </row>
    <row r="86" spans="1:62" ht="15.75" customHeight="1">
      <c r="A86" s="80"/>
      <c r="B86" s="34"/>
      <c r="C86" s="35"/>
      <c r="D86" s="190"/>
      <c r="E86" s="42"/>
      <c r="F86" s="18"/>
      <c r="G86" s="42"/>
      <c r="H86" s="42"/>
      <c r="I86" s="42"/>
      <c r="J86" s="18"/>
      <c r="K86" s="18"/>
      <c r="L86" s="42"/>
      <c r="M86" s="42"/>
      <c r="N86" s="42"/>
      <c r="O86" s="42"/>
      <c r="P86" s="42"/>
      <c r="Q86" s="42"/>
      <c r="R86" s="42"/>
      <c r="S86" s="42"/>
      <c r="T86" s="42"/>
      <c r="U86" s="80"/>
      <c r="V86" s="42"/>
      <c r="W86" s="42"/>
      <c r="X86" s="42"/>
      <c r="Y86" s="42"/>
      <c r="Z86" s="42"/>
      <c r="AA86" s="100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</row>
    <row r="87" spans="1:62" ht="15.75" customHeight="1">
      <c r="A87" s="80"/>
      <c r="B87" s="34"/>
      <c r="C87" s="35"/>
      <c r="D87" s="145"/>
      <c r="E87" s="42"/>
      <c r="F87" s="18"/>
      <c r="G87" s="42"/>
      <c r="H87" s="42"/>
      <c r="I87" s="42"/>
      <c r="J87" s="18"/>
      <c r="K87" s="18"/>
      <c r="L87" s="42"/>
      <c r="M87" s="42"/>
      <c r="N87" s="42"/>
      <c r="O87" s="42"/>
      <c r="P87" s="42"/>
      <c r="Q87" s="42"/>
      <c r="R87" s="42"/>
      <c r="S87" s="42"/>
      <c r="T87" s="42"/>
      <c r="U87" s="80"/>
      <c r="V87" s="42"/>
      <c r="W87" s="42"/>
      <c r="X87" s="42"/>
      <c r="Y87" s="42"/>
      <c r="Z87" s="42"/>
      <c r="AA87" s="100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</row>
    <row r="88" spans="1:62" ht="15.75" customHeight="1">
      <c r="A88" s="80"/>
      <c r="B88" s="34"/>
      <c r="C88" s="35"/>
      <c r="D88" s="145"/>
      <c r="E88" s="42"/>
      <c r="F88" s="18"/>
      <c r="G88" s="42"/>
      <c r="H88" s="42"/>
      <c r="I88" s="42"/>
      <c r="J88" s="18"/>
      <c r="K88" s="18"/>
      <c r="L88" s="42"/>
      <c r="M88" s="42"/>
      <c r="N88" s="42"/>
      <c r="O88" s="42"/>
      <c r="P88" s="42"/>
      <c r="Q88" s="42"/>
      <c r="R88" s="42"/>
      <c r="S88" s="42"/>
      <c r="T88" s="42"/>
      <c r="U88" s="80"/>
      <c r="V88" s="42"/>
      <c r="W88" s="42"/>
      <c r="X88" s="42"/>
      <c r="Y88" s="42"/>
      <c r="Z88" s="42"/>
      <c r="AA88" s="100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</row>
    <row r="89" spans="1:62" ht="15.75" customHeight="1">
      <c r="A89" s="80"/>
      <c r="B89" s="34"/>
      <c r="C89" s="35"/>
      <c r="D89" s="145"/>
      <c r="E89" s="42"/>
      <c r="F89" s="18"/>
      <c r="G89" s="42"/>
      <c r="H89" s="42"/>
      <c r="I89" s="42"/>
      <c r="J89" s="18"/>
      <c r="K89" s="18"/>
      <c r="L89" s="42"/>
      <c r="M89" s="42"/>
      <c r="N89" s="42"/>
      <c r="O89" s="42"/>
      <c r="P89" s="42"/>
      <c r="Q89" s="42"/>
      <c r="R89" s="42"/>
      <c r="S89" s="42"/>
      <c r="T89" s="42"/>
      <c r="U89" s="80"/>
      <c r="V89" s="42"/>
      <c r="W89" s="42"/>
      <c r="X89" s="42"/>
      <c r="Y89" s="42"/>
      <c r="Z89" s="42"/>
      <c r="AA89" s="100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</row>
    <row r="90" spans="1:62" ht="15.75" customHeight="1">
      <c r="A90" s="80"/>
      <c r="B90" s="34"/>
      <c r="C90" s="35"/>
      <c r="D90" s="145"/>
      <c r="E90" s="42"/>
      <c r="F90" s="18"/>
      <c r="G90" s="42"/>
      <c r="H90" s="42"/>
      <c r="I90" s="42"/>
      <c r="J90" s="18"/>
      <c r="K90" s="18"/>
      <c r="L90" s="42"/>
      <c r="M90" s="42"/>
      <c r="N90" s="42"/>
      <c r="O90" s="42"/>
      <c r="P90" s="42"/>
      <c r="Q90" s="42"/>
      <c r="R90" s="42"/>
      <c r="S90" s="42"/>
      <c r="T90" s="42"/>
      <c r="U90" s="80"/>
      <c r="V90" s="42"/>
      <c r="W90" s="42"/>
      <c r="X90" s="42"/>
      <c r="Y90" s="42"/>
      <c r="Z90" s="42"/>
      <c r="AA90" s="100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</row>
    <row r="91" spans="1:62" ht="15.75" customHeight="1">
      <c r="A91" s="80"/>
      <c r="B91" s="34"/>
      <c r="C91" s="35"/>
      <c r="D91" s="145"/>
      <c r="E91" s="42"/>
      <c r="F91" s="18"/>
      <c r="G91" s="42"/>
      <c r="H91" s="42"/>
      <c r="I91" s="42"/>
      <c r="J91" s="18"/>
      <c r="K91" s="18"/>
      <c r="L91" s="42"/>
      <c r="M91" s="42"/>
      <c r="N91" s="42"/>
      <c r="O91" s="42"/>
      <c r="P91" s="42"/>
      <c r="Q91" s="42"/>
      <c r="R91" s="42"/>
      <c r="S91" s="42"/>
      <c r="T91" s="42"/>
      <c r="U91" s="80"/>
      <c r="V91" s="42"/>
      <c r="W91" s="42"/>
      <c r="X91" s="42"/>
      <c r="Y91" s="42"/>
      <c r="Z91" s="42"/>
      <c r="AA91" s="100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</row>
    <row r="92" spans="1:62" ht="15.75" customHeight="1">
      <c r="A92" s="80"/>
      <c r="B92" s="34"/>
      <c r="C92" s="35"/>
      <c r="D92" s="145"/>
      <c r="E92" s="42"/>
      <c r="F92" s="18"/>
      <c r="G92" s="42"/>
      <c r="H92" s="42"/>
      <c r="I92" s="42"/>
      <c r="J92" s="18"/>
      <c r="K92" s="18"/>
      <c r="L92" s="42"/>
      <c r="M92" s="42"/>
      <c r="N92" s="42"/>
      <c r="O92" s="42"/>
      <c r="P92" s="42"/>
      <c r="Q92" s="42"/>
      <c r="R92" s="42"/>
      <c r="S92" s="42"/>
      <c r="T92" s="42"/>
      <c r="U92" s="80"/>
      <c r="V92" s="42"/>
      <c r="W92" s="42"/>
      <c r="X92" s="42"/>
      <c r="Y92" s="42"/>
      <c r="Z92" s="42"/>
      <c r="AA92" s="100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</row>
    <row r="93" spans="1:62" ht="15.75" customHeight="1">
      <c r="A93" s="172"/>
      <c r="B93" s="145"/>
      <c r="C93" s="145"/>
      <c r="D93" s="145"/>
      <c r="E93" s="42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81"/>
      <c r="V93" s="18"/>
      <c r="W93" s="18"/>
      <c r="X93" s="18"/>
      <c r="Y93" s="18"/>
      <c r="Z93" s="18"/>
      <c r="AA93" s="102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42"/>
      <c r="BG93" s="42"/>
      <c r="BH93" s="42"/>
      <c r="BI93" s="42"/>
      <c r="BJ93" s="42"/>
    </row>
    <row r="94" spans="1:62" ht="15.75" customHeight="1">
      <c r="A94" s="172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81"/>
      <c r="V94" s="206"/>
      <c r="W94" s="145"/>
      <c r="X94" s="145"/>
      <c r="Y94" s="145"/>
      <c r="Z94" s="85"/>
      <c r="AA94" s="104"/>
      <c r="AB94" s="206"/>
      <c r="AC94" s="145"/>
      <c r="AD94" s="145"/>
      <c r="AE94" s="145"/>
      <c r="AF94" s="85"/>
      <c r="AG94" s="85"/>
      <c r="AH94" s="206"/>
      <c r="AI94" s="145"/>
      <c r="AJ94" s="145"/>
      <c r="AK94" s="145"/>
      <c r="AL94" s="85"/>
      <c r="AM94" s="85"/>
      <c r="AN94" s="206"/>
      <c r="AO94" s="145"/>
      <c r="AP94" s="145"/>
      <c r="AQ94" s="145"/>
      <c r="AR94" s="85"/>
      <c r="AS94" s="85"/>
      <c r="AT94" s="206"/>
      <c r="AU94" s="145"/>
      <c r="AV94" s="145"/>
      <c r="AW94" s="145"/>
      <c r="AX94" s="85"/>
      <c r="AY94" s="85"/>
      <c r="AZ94" s="172"/>
      <c r="BA94" s="145"/>
      <c r="BB94" s="145"/>
      <c r="BC94" s="145"/>
      <c r="BD94" s="145"/>
      <c r="BE94" s="145"/>
      <c r="BF94" s="42"/>
      <c r="BG94" s="42"/>
      <c r="BH94" s="42"/>
      <c r="BI94" s="42"/>
      <c r="BJ94" s="42"/>
    </row>
    <row r="95" spans="1:62" ht="15.75" customHeight="1">
      <c r="A95" s="80"/>
      <c r="B95" s="34"/>
      <c r="C95" s="35"/>
      <c r="D95" s="190"/>
      <c r="E95" s="42"/>
      <c r="F95" s="18"/>
      <c r="G95" s="42"/>
      <c r="H95" s="42"/>
      <c r="I95" s="42"/>
      <c r="J95" s="18"/>
      <c r="K95" s="18"/>
      <c r="L95" s="42"/>
      <c r="M95" s="42"/>
      <c r="N95" s="42"/>
      <c r="O95" s="42"/>
      <c r="P95" s="42"/>
      <c r="Q95" s="42"/>
      <c r="R95" s="42"/>
      <c r="S95" s="42"/>
      <c r="T95" s="42"/>
      <c r="U95" s="80"/>
      <c r="V95" s="42"/>
      <c r="W95" s="42"/>
      <c r="X95" s="42"/>
      <c r="Y95" s="42"/>
      <c r="Z95" s="42"/>
      <c r="AA95" s="100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</row>
    <row r="96" spans="1:62" ht="15.75" customHeight="1">
      <c r="A96" s="80"/>
      <c r="B96" s="34"/>
      <c r="C96" s="35"/>
      <c r="D96" s="145"/>
      <c r="E96" s="42"/>
      <c r="F96" s="18"/>
      <c r="G96" s="42"/>
      <c r="H96" s="42"/>
      <c r="I96" s="42"/>
      <c r="J96" s="18"/>
      <c r="K96" s="18"/>
      <c r="L96" s="42"/>
      <c r="M96" s="42"/>
      <c r="N96" s="42"/>
      <c r="O96" s="42"/>
      <c r="P96" s="42"/>
      <c r="Q96" s="42"/>
      <c r="R96" s="42"/>
      <c r="S96" s="42"/>
      <c r="T96" s="42"/>
      <c r="U96" s="80"/>
      <c r="V96" s="42"/>
      <c r="W96" s="42"/>
      <c r="X96" s="42"/>
      <c r="Y96" s="42"/>
      <c r="Z96" s="42"/>
      <c r="AA96" s="100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</row>
    <row r="97" spans="1:62" ht="15.75" customHeight="1">
      <c r="A97" s="80"/>
      <c r="B97" s="34"/>
      <c r="C97" s="35"/>
      <c r="D97" s="145"/>
      <c r="E97" s="42"/>
      <c r="F97" s="18"/>
      <c r="G97" s="42"/>
      <c r="H97" s="42"/>
      <c r="I97" s="42"/>
      <c r="J97" s="18"/>
      <c r="K97" s="18"/>
      <c r="L97" s="42"/>
      <c r="M97" s="42"/>
      <c r="N97" s="42"/>
      <c r="O97" s="42"/>
      <c r="P97" s="42"/>
      <c r="Q97" s="42"/>
      <c r="R97" s="42"/>
      <c r="S97" s="42"/>
      <c r="T97" s="42"/>
      <c r="U97" s="80"/>
      <c r="V97" s="42"/>
      <c r="W97" s="42"/>
      <c r="X97" s="42"/>
      <c r="Y97" s="42"/>
      <c r="Z97" s="42"/>
      <c r="AA97" s="100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</row>
    <row r="98" spans="1:62" ht="15.75" customHeight="1">
      <c r="A98" s="80"/>
      <c r="B98" s="34"/>
      <c r="C98" s="35"/>
      <c r="D98" s="145"/>
      <c r="E98" s="42"/>
      <c r="F98" s="18"/>
      <c r="G98" s="42"/>
      <c r="H98" s="42"/>
      <c r="I98" s="42"/>
      <c r="J98" s="18"/>
      <c r="K98" s="18"/>
      <c r="L98" s="42"/>
      <c r="M98" s="42"/>
      <c r="N98" s="42"/>
      <c r="O98" s="42"/>
      <c r="P98" s="42"/>
      <c r="Q98" s="42"/>
      <c r="R98" s="42"/>
      <c r="S98" s="42"/>
      <c r="T98" s="42"/>
      <c r="U98" s="80"/>
      <c r="V98" s="42"/>
      <c r="W98" s="42"/>
      <c r="X98" s="42"/>
      <c r="Y98" s="42"/>
      <c r="Z98" s="42"/>
      <c r="AA98" s="100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</row>
    <row r="99" spans="1:62" ht="15.75" customHeight="1">
      <c r="A99" s="80"/>
      <c r="B99" s="34"/>
      <c r="C99" s="35"/>
      <c r="D99" s="145"/>
      <c r="E99" s="42"/>
      <c r="F99" s="18"/>
      <c r="G99" s="42"/>
      <c r="H99" s="42"/>
      <c r="I99" s="42"/>
      <c r="J99" s="18"/>
      <c r="K99" s="18"/>
      <c r="L99" s="42"/>
      <c r="M99" s="42"/>
      <c r="N99" s="42"/>
      <c r="O99" s="42"/>
      <c r="P99" s="42"/>
      <c r="Q99" s="42"/>
      <c r="R99" s="42"/>
      <c r="S99" s="42"/>
      <c r="T99" s="42"/>
      <c r="U99" s="80"/>
      <c r="V99" s="42"/>
      <c r="W99" s="42"/>
      <c r="X99" s="42"/>
      <c r="Y99" s="42"/>
      <c r="Z99" s="42"/>
      <c r="AA99" s="100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</row>
    <row r="100" spans="1:62" ht="15.75" customHeight="1">
      <c r="A100" s="80"/>
      <c r="B100" s="34"/>
      <c r="C100" s="35"/>
      <c r="D100" s="145"/>
      <c r="E100" s="42"/>
      <c r="F100" s="18"/>
      <c r="G100" s="42"/>
      <c r="H100" s="42"/>
      <c r="I100" s="42"/>
      <c r="J100" s="18"/>
      <c r="K100" s="18"/>
      <c r="L100" s="42"/>
      <c r="M100" s="42"/>
      <c r="N100" s="42"/>
      <c r="O100" s="42"/>
      <c r="P100" s="42"/>
      <c r="Q100" s="42"/>
      <c r="R100" s="42"/>
      <c r="S100" s="42"/>
      <c r="T100" s="42"/>
      <c r="U100" s="80"/>
      <c r="V100" s="42"/>
      <c r="W100" s="42"/>
      <c r="X100" s="42"/>
      <c r="Y100" s="42"/>
      <c r="Z100" s="42"/>
      <c r="AA100" s="100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</row>
    <row r="101" spans="1:62" ht="15.75" customHeight="1">
      <c r="A101" s="80"/>
      <c r="B101" s="34"/>
      <c r="C101" s="35"/>
      <c r="D101" s="145"/>
      <c r="E101" s="42"/>
      <c r="F101" s="18"/>
      <c r="G101" s="42"/>
      <c r="H101" s="42"/>
      <c r="I101" s="42"/>
      <c r="J101" s="18"/>
      <c r="K101" s="18"/>
      <c r="L101" s="42"/>
      <c r="M101" s="42"/>
      <c r="N101" s="42"/>
      <c r="O101" s="42"/>
      <c r="P101" s="42"/>
      <c r="Q101" s="42"/>
      <c r="R101" s="42"/>
      <c r="S101" s="42"/>
      <c r="T101" s="42"/>
      <c r="U101" s="80"/>
      <c r="V101" s="42"/>
      <c r="W101" s="42"/>
      <c r="X101" s="42"/>
      <c r="Y101" s="42"/>
      <c r="Z101" s="42"/>
      <c r="AA101" s="100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</row>
    <row r="102" spans="1:62" ht="15.75" customHeight="1">
      <c r="A102" s="172"/>
      <c r="B102" s="145"/>
      <c r="C102" s="145"/>
      <c r="D102" s="145"/>
      <c r="E102" s="42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81"/>
      <c r="V102" s="18"/>
      <c r="W102" s="18"/>
      <c r="X102" s="18"/>
      <c r="Y102" s="18"/>
      <c r="Z102" s="18"/>
      <c r="AA102" s="102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42"/>
      <c r="BG102" s="42"/>
      <c r="BH102" s="42"/>
      <c r="BI102" s="42"/>
      <c r="BJ102" s="42"/>
    </row>
    <row r="103" spans="1:62" ht="15.75" customHeight="1">
      <c r="A103" s="172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81"/>
      <c r="V103" s="206"/>
      <c r="W103" s="145"/>
      <c r="X103" s="145"/>
      <c r="Y103" s="145"/>
      <c r="Z103" s="85"/>
      <c r="AA103" s="104"/>
      <c r="AB103" s="206"/>
      <c r="AC103" s="145"/>
      <c r="AD103" s="145"/>
      <c r="AE103" s="145"/>
      <c r="AF103" s="85"/>
      <c r="AG103" s="85"/>
      <c r="AH103" s="206"/>
      <c r="AI103" s="145"/>
      <c r="AJ103" s="145"/>
      <c r="AK103" s="145"/>
      <c r="AL103" s="85"/>
      <c r="AM103" s="85"/>
      <c r="AN103" s="206"/>
      <c r="AO103" s="145"/>
      <c r="AP103" s="145"/>
      <c r="AQ103" s="145"/>
      <c r="AR103" s="85"/>
      <c r="AS103" s="85"/>
      <c r="AT103" s="172"/>
      <c r="AU103" s="145"/>
      <c r="AV103" s="145"/>
      <c r="AW103" s="145"/>
      <c r="AX103" s="81"/>
      <c r="AY103" s="81"/>
      <c r="AZ103" s="172"/>
      <c r="BA103" s="145"/>
      <c r="BB103" s="145"/>
      <c r="BC103" s="145"/>
      <c r="BD103" s="145"/>
      <c r="BE103" s="145"/>
      <c r="BF103" s="42"/>
      <c r="BG103" s="42"/>
      <c r="BH103" s="42"/>
      <c r="BI103" s="42"/>
      <c r="BJ103" s="42"/>
    </row>
    <row r="104" spans="1:62" ht="15.75" customHeight="1">
      <c r="A104" s="80"/>
      <c r="B104" s="34"/>
      <c r="C104" s="35"/>
      <c r="D104" s="190"/>
      <c r="E104" s="42"/>
      <c r="F104" s="18"/>
      <c r="G104" s="42"/>
      <c r="H104" s="42"/>
      <c r="I104" s="42"/>
      <c r="J104" s="18"/>
      <c r="K104" s="18"/>
      <c r="L104" s="42"/>
      <c r="M104" s="42"/>
      <c r="N104" s="42"/>
      <c r="O104" s="42"/>
      <c r="P104" s="42"/>
      <c r="Q104" s="42"/>
      <c r="R104" s="42"/>
      <c r="S104" s="42"/>
      <c r="T104" s="42"/>
      <c r="U104" s="80"/>
      <c r="V104" s="42"/>
      <c r="W104" s="42"/>
      <c r="X104" s="42"/>
      <c r="Y104" s="42"/>
      <c r="Z104" s="42"/>
      <c r="AA104" s="100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</row>
    <row r="105" spans="1:62" ht="15.75" customHeight="1">
      <c r="A105" s="80"/>
      <c r="B105" s="34"/>
      <c r="C105" s="35"/>
      <c r="D105" s="145"/>
      <c r="E105" s="42"/>
      <c r="F105" s="18"/>
      <c r="G105" s="42"/>
      <c r="H105" s="42"/>
      <c r="I105" s="42"/>
      <c r="J105" s="18"/>
      <c r="K105" s="18"/>
      <c r="L105" s="42"/>
      <c r="M105" s="42"/>
      <c r="N105" s="42"/>
      <c r="O105" s="42"/>
      <c r="P105" s="42"/>
      <c r="Q105" s="42"/>
      <c r="R105" s="42"/>
      <c r="S105" s="42"/>
      <c r="T105" s="42"/>
      <c r="U105" s="80"/>
      <c r="V105" s="42"/>
      <c r="W105" s="42"/>
      <c r="X105" s="42"/>
      <c r="Y105" s="42"/>
      <c r="Z105" s="42"/>
      <c r="AA105" s="100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</row>
    <row r="106" spans="1:62" ht="15.75" customHeight="1">
      <c r="A106" s="80"/>
      <c r="B106" s="34"/>
      <c r="C106" s="35"/>
      <c r="D106" s="145"/>
      <c r="E106" s="42"/>
      <c r="F106" s="18"/>
      <c r="G106" s="42"/>
      <c r="H106" s="42"/>
      <c r="I106" s="42"/>
      <c r="J106" s="18"/>
      <c r="K106" s="18"/>
      <c r="L106" s="42"/>
      <c r="M106" s="42"/>
      <c r="N106" s="42"/>
      <c r="O106" s="42"/>
      <c r="P106" s="42"/>
      <c r="Q106" s="42"/>
      <c r="R106" s="42"/>
      <c r="S106" s="42"/>
      <c r="T106" s="42"/>
      <c r="U106" s="80"/>
      <c r="V106" s="42"/>
      <c r="W106" s="42"/>
      <c r="X106" s="42"/>
      <c r="Y106" s="42"/>
      <c r="Z106" s="42"/>
      <c r="AA106" s="100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</row>
    <row r="107" spans="1:62" ht="15.75" customHeight="1">
      <c r="A107" s="80"/>
      <c r="B107" s="34"/>
      <c r="C107" s="35"/>
      <c r="D107" s="145"/>
      <c r="E107" s="42"/>
      <c r="F107" s="18"/>
      <c r="G107" s="42"/>
      <c r="H107" s="42"/>
      <c r="I107" s="42"/>
      <c r="J107" s="18"/>
      <c r="K107" s="18"/>
      <c r="L107" s="42"/>
      <c r="M107" s="42"/>
      <c r="N107" s="42"/>
      <c r="O107" s="42"/>
      <c r="P107" s="42"/>
      <c r="Q107" s="42"/>
      <c r="R107" s="42"/>
      <c r="S107" s="42"/>
      <c r="T107" s="42"/>
      <c r="U107" s="80"/>
      <c r="V107" s="42"/>
      <c r="W107" s="42"/>
      <c r="X107" s="42"/>
      <c r="Y107" s="42"/>
      <c r="Z107" s="42"/>
      <c r="AA107" s="100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</row>
    <row r="108" spans="1:62" ht="15.75" customHeight="1">
      <c r="A108" s="80"/>
      <c r="B108" s="34"/>
      <c r="C108" s="35"/>
      <c r="D108" s="145"/>
      <c r="E108" s="42"/>
      <c r="F108" s="18"/>
      <c r="G108" s="42"/>
      <c r="H108" s="42"/>
      <c r="I108" s="42"/>
      <c r="J108" s="18"/>
      <c r="K108" s="18"/>
      <c r="L108" s="42"/>
      <c r="M108" s="42"/>
      <c r="N108" s="42"/>
      <c r="O108" s="42"/>
      <c r="P108" s="42"/>
      <c r="Q108" s="42"/>
      <c r="R108" s="42"/>
      <c r="S108" s="42"/>
      <c r="T108" s="42"/>
      <c r="U108" s="80"/>
      <c r="V108" s="42"/>
      <c r="W108" s="42"/>
      <c r="X108" s="42"/>
      <c r="Y108" s="42"/>
      <c r="Z108" s="42"/>
      <c r="AA108" s="100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</row>
    <row r="109" spans="1:62" ht="15.75" customHeight="1">
      <c r="A109" s="172"/>
      <c r="B109" s="145"/>
      <c r="C109" s="145"/>
      <c r="D109" s="145"/>
      <c r="E109" s="42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81"/>
      <c r="V109" s="18"/>
      <c r="W109" s="18"/>
      <c r="X109" s="18"/>
      <c r="Y109" s="18"/>
      <c r="Z109" s="18"/>
      <c r="AA109" s="102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42"/>
      <c r="BG109" s="42"/>
      <c r="BH109" s="42"/>
      <c r="BI109" s="42"/>
      <c r="BJ109" s="42"/>
    </row>
    <row r="110" spans="1:62" ht="15.75" customHeight="1">
      <c r="A110" s="172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81"/>
      <c r="V110" s="206"/>
      <c r="W110" s="145"/>
      <c r="X110" s="145"/>
      <c r="Y110" s="145"/>
      <c r="Z110" s="85"/>
      <c r="AA110" s="104"/>
      <c r="AB110" s="206"/>
      <c r="AC110" s="145"/>
      <c r="AD110" s="145"/>
      <c r="AE110" s="145"/>
      <c r="AF110" s="85"/>
      <c r="AG110" s="85"/>
      <c r="AH110" s="206"/>
      <c r="AI110" s="145"/>
      <c r="AJ110" s="145"/>
      <c r="AK110" s="145"/>
      <c r="AL110" s="85"/>
      <c r="AM110" s="85"/>
      <c r="AN110" s="172"/>
      <c r="AO110" s="145"/>
      <c r="AP110" s="145"/>
      <c r="AQ110" s="145"/>
      <c r="AR110" s="81"/>
      <c r="AS110" s="81"/>
      <c r="AT110" s="172"/>
      <c r="AU110" s="145"/>
      <c r="AV110" s="145"/>
      <c r="AW110" s="145"/>
      <c r="AX110" s="81"/>
      <c r="AY110" s="81"/>
      <c r="AZ110" s="172"/>
      <c r="BA110" s="145"/>
      <c r="BB110" s="145"/>
      <c r="BC110" s="145"/>
      <c r="BD110" s="145"/>
      <c r="BE110" s="145"/>
      <c r="BF110" s="42"/>
      <c r="BG110" s="42"/>
      <c r="BH110" s="42"/>
      <c r="BI110" s="42"/>
      <c r="BJ110" s="42"/>
    </row>
    <row r="111" spans="1:62" ht="15.75" customHeight="1">
      <c r="A111" s="80"/>
      <c r="B111" s="34"/>
      <c r="C111" s="41"/>
      <c r="D111" s="190"/>
      <c r="E111" s="42"/>
      <c r="F111" s="18"/>
      <c r="G111" s="42"/>
      <c r="H111" s="42"/>
      <c r="I111" s="42"/>
      <c r="J111" s="18"/>
      <c r="K111" s="18"/>
      <c r="L111" s="42"/>
      <c r="M111" s="42"/>
      <c r="N111" s="42"/>
      <c r="O111" s="42"/>
      <c r="P111" s="42"/>
      <c r="Q111" s="42"/>
      <c r="R111" s="42"/>
      <c r="S111" s="42"/>
      <c r="T111" s="42"/>
      <c r="U111" s="80"/>
      <c r="V111" s="42"/>
      <c r="W111" s="42"/>
      <c r="X111" s="42"/>
      <c r="Y111" s="42"/>
      <c r="Z111" s="42"/>
      <c r="AA111" s="100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</row>
    <row r="112" spans="1:62" ht="15.75" customHeight="1">
      <c r="A112" s="80"/>
      <c r="B112" s="34"/>
      <c r="C112" s="41"/>
      <c r="D112" s="145"/>
      <c r="E112" s="42"/>
      <c r="F112" s="18"/>
      <c r="G112" s="42"/>
      <c r="H112" s="42"/>
      <c r="I112" s="42"/>
      <c r="J112" s="18"/>
      <c r="K112" s="18"/>
      <c r="L112" s="42"/>
      <c r="M112" s="42"/>
      <c r="N112" s="42"/>
      <c r="O112" s="42"/>
      <c r="P112" s="42"/>
      <c r="Q112" s="42"/>
      <c r="R112" s="42"/>
      <c r="S112" s="42"/>
      <c r="T112" s="42"/>
      <c r="U112" s="80"/>
      <c r="V112" s="42"/>
      <c r="W112" s="42"/>
      <c r="X112" s="42"/>
      <c r="Y112" s="42"/>
      <c r="Z112" s="42"/>
      <c r="AA112" s="100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</row>
    <row r="113" spans="1:62" ht="15.75" customHeight="1">
      <c r="A113" s="80"/>
      <c r="B113" s="34"/>
      <c r="C113" s="41"/>
      <c r="D113" s="145"/>
      <c r="E113" s="42"/>
      <c r="F113" s="18"/>
      <c r="G113" s="42"/>
      <c r="H113" s="42"/>
      <c r="I113" s="42"/>
      <c r="J113" s="18"/>
      <c r="K113" s="18"/>
      <c r="L113" s="42"/>
      <c r="M113" s="42"/>
      <c r="N113" s="42"/>
      <c r="O113" s="42"/>
      <c r="P113" s="42"/>
      <c r="Q113" s="42"/>
      <c r="R113" s="42"/>
      <c r="S113" s="42"/>
      <c r="T113" s="42"/>
      <c r="U113" s="80"/>
      <c r="V113" s="42"/>
      <c r="W113" s="42"/>
      <c r="X113" s="42"/>
      <c r="Y113" s="42"/>
      <c r="Z113" s="42"/>
      <c r="AA113" s="100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</row>
    <row r="114" spans="1:62" ht="15.75" customHeight="1">
      <c r="A114" s="80"/>
      <c r="B114" s="34"/>
      <c r="C114" s="41"/>
      <c r="D114" s="145"/>
      <c r="E114" s="42"/>
      <c r="F114" s="18"/>
      <c r="G114" s="42"/>
      <c r="H114" s="42"/>
      <c r="I114" s="42"/>
      <c r="J114" s="18"/>
      <c r="K114" s="18"/>
      <c r="L114" s="42"/>
      <c r="M114" s="42"/>
      <c r="N114" s="42"/>
      <c r="O114" s="42"/>
      <c r="P114" s="42"/>
      <c r="Q114" s="42"/>
      <c r="R114" s="42"/>
      <c r="S114" s="42"/>
      <c r="T114" s="42"/>
      <c r="U114" s="80"/>
      <c r="V114" s="42"/>
      <c r="W114" s="42"/>
      <c r="X114" s="42"/>
      <c r="Y114" s="42"/>
      <c r="Z114" s="42"/>
      <c r="AA114" s="100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</row>
    <row r="115" spans="1:62" ht="15.75" customHeight="1">
      <c r="A115" s="172"/>
      <c r="B115" s="145"/>
      <c r="C115" s="145"/>
      <c r="D115" s="145"/>
      <c r="E115" s="42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81"/>
      <c r="V115" s="18"/>
      <c r="W115" s="18"/>
      <c r="X115" s="18"/>
      <c r="Y115" s="18"/>
      <c r="Z115" s="18"/>
      <c r="AA115" s="102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42"/>
      <c r="BG115" s="42"/>
      <c r="BH115" s="42"/>
      <c r="BI115" s="42"/>
      <c r="BJ115" s="42"/>
    </row>
    <row r="116" spans="1:62" ht="15.75" customHeight="1">
      <c r="A116" s="172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81"/>
      <c r="V116" s="206"/>
      <c r="W116" s="145"/>
      <c r="X116" s="145"/>
      <c r="Y116" s="145"/>
      <c r="Z116" s="85"/>
      <c r="AA116" s="104"/>
      <c r="AB116" s="206"/>
      <c r="AC116" s="145"/>
      <c r="AD116" s="145"/>
      <c r="AE116" s="145"/>
      <c r="AF116" s="85"/>
      <c r="AG116" s="85"/>
      <c r="AH116" s="172"/>
      <c r="AI116" s="145"/>
      <c r="AJ116" s="145"/>
      <c r="AK116" s="145"/>
      <c r="AL116" s="81"/>
      <c r="AM116" s="81"/>
      <c r="AN116" s="172"/>
      <c r="AO116" s="145"/>
      <c r="AP116" s="145"/>
      <c r="AQ116" s="145"/>
      <c r="AR116" s="81"/>
      <c r="AS116" s="81"/>
      <c r="AT116" s="172"/>
      <c r="AU116" s="145"/>
      <c r="AV116" s="145"/>
      <c r="AW116" s="145"/>
      <c r="AX116" s="81"/>
      <c r="AY116" s="81"/>
      <c r="AZ116" s="172"/>
      <c r="BA116" s="145"/>
      <c r="BB116" s="145"/>
      <c r="BC116" s="145"/>
      <c r="BD116" s="145"/>
      <c r="BE116" s="145"/>
      <c r="BF116" s="42"/>
      <c r="BG116" s="42"/>
      <c r="BH116" s="42"/>
      <c r="BI116" s="42"/>
      <c r="BJ116" s="42"/>
    </row>
    <row r="117" spans="1:62" ht="15.75" customHeight="1">
      <c r="A117" s="80"/>
      <c r="B117" s="34"/>
      <c r="C117" s="41"/>
      <c r="D117" s="190"/>
      <c r="E117" s="42"/>
      <c r="F117" s="18"/>
      <c r="G117" s="42"/>
      <c r="H117" s="42"/>
      <c r="I117" s="42"/>
      <c r="J117" s="18"/>
      <c r="K117" s="18"/>
      <c r="L117" s="42"/>
      <c r="M117" s="42"/>
      <c r="N117" s="42"/>
      <c r="O117" s="42"/>
      <c r="P117" s="42"/>
      <c r="Q117" s="42"/>
      <c r="R117" s="42"/>
      <c r="S117" s="42"/>
      <c r="T117" s="42"/>
      <c r="U117" s="80"/>
      <c r="V117" s="42"/>
      <c r="W117" s="42"/>
      <c r="X117" s="42"/>
      <c r="Y117" s="42"/>
      <c r="Z117" s="42"/>
      <c r="AA117" s="100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</row>
    <row r="118" spans="1:62" ht="15.75" customHeight="1">
      <c r="A118" s="80"/>
      <c r="B118" s="34"/>
      <c r="C118" s="41"/>
      <c r="D118" s="145"/>
      <c r="E118" s="42"/>
      <c r="F118" s="18"/>
      <c r="G118" s="42"/>
      <c r="H118" s="42"/>
      <c r="I118" s="42"/>
      <c r="J118" s="18"/>
      <c r="K118" s="18"/>
      <c r="L118" s="42"/>
      <c r="M118" s="42"/>
      <c r="N118" s="42"/>
      <c r="O118" s="42"/>
      <c r="P118" s="42"/>
      <c r="Q118" s="42"/>
      <c r="R118" s="42"/>
      <c r="S118" s="42"/>
      <c r="T118" s="42"/>
      <c r="U118" s="80"/>
      <c r="V118" s="42"/>
      <c r="W118" s="42"/>
      <c r="X118" s="42"/>
      <c r="Y118" s="42"/>
      <c r="Z118" s="42"/>
      <c r="AA118" s="100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</row>
    <row r="119" spans="1:62" ht="15.75" customHeight="1">
      <c r="A119" s="80"/>
      <c r="B119" s="34"/>
      <c r="C119" s="41"/>
      <c r="D119" s="145"/>
      <c r="E119" s="42"/>
      <c r="F119" s="18"/>
      <c r="G119" s="42"/>
      <c r="H119" s="42"/>
      <c r="I119" s="42"/>
      <c r="J119" s="18"/>
      <c r="K119" s="18"/>
      <c r="L119" s="42"/>
      <c r="M119" s="42"/>
      <c r="N119" s="42"/>
      <c r="O119" s="42"/>
      <c r="P119" s="42"/>
      <c r="Q119" s="42"/>
      <c r="R119" s="42"/>
      <c r="S119" s="42"/>
      <c r="T119" s="42"/>
      <c r="U119" s="80"/>
      <c r="V119" s="42"/>
      <c r="W119" s="42"/>
      <c r="X119" s="42"/>
      <c r="Y119" s="42"/>
      <c r="Z119" s="42"/>
      <c r="AA119" s="100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</row>
    <row r="120" spans="1:62" ht="15.75" customHeight="1">
      <c r="A120" s="172"/>
      <c r="B120" s="145"/>
      <c r="C120" s="145"/>
      <c r="D120" s="145"/>
      <c r="E120" s="42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81"/>
      <c r="V120" s="18"/>
      <c r="W120" s="18"/>
      <c r="X120" s="18"/>
      <c r="Y120" s="18"/>
      <c r="Z120" s="18"/>
      <c r="AA120" s="102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42"/>
      <c r="BG120" s="42"/>
      <c r="BH120" s="42"/>
      <c r="BI120" s="42"/>
      <c r="BJ120" s="42"/>
    </row>
    <row r="121" spans="1:62" ht="18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80"/>
      <c r="V121" s="42"/>
      <c r="W121" s="42"/>
      <c r="X121" s="42"/>
      <c r="Y121" s="42"/>
      <c r="Z121" s="42"/>
      <c r="AA121" s="100"/>
      <c r="AB121" s="42"/>
      <c r="AC121" s="42"/>
      <c r="AD121" s="172"/>
      <c r="AE121" s="145"/>
      <c r="AF121" s="81"/>
      <c r="AG121" s="81"/>
      <c r="AH121" s="172"/>
      <c r="AI121" s="145"/>
      <c r="AJ121" s="172"/>
      <c r="AK121" s="145"/>
      <c r="AL121" s="81"/>
      <c r="AM121" s="81"/>
      <c r="AN121" s="172"/>
      <c r="AO121" s="145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</row>
    <row r="122" spans="1:62" ht="15.75" customHeight="1">
      <c r="A122" s="42"/>
      <c r="B122" s="42"/>
      <c r="C122" s="198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42"/>
      <c r="O122" s="42"/>
      <c r="P122" s="42"/>
      <c r="Q122" s="42"/>
      <c r="R122" s="42"/>
      <c r="S122" s="42"/>
      <c r="T122" s="42"/>
      <c r="U122" s="80"/>
      <c r="V122" s="42"/>
      <c r="W122" s="42"/>
      <c r="X122" s="42"/>
      <c r="Y122" s="199"/>
      <c r="Z122" s="145"/>
      <c r="AA122" s="145"/>
      <c r="AB122" s="145"/>
      <c r="AC122" s="145"/>
      <c r="AD122" s="179"/>
      <c r="AE122" s="145"/>
      <c r="AF122" s="80"/>
      <c r="AG122" s="80"/>
      <c r="AH122" s="172"/>
      <c r="AI122" s="145"/>
      <c r="AJ122" s="179"/>
      <c r="AK122" s="145"/>
      <c r="AL122" s="80"/>
      <c r="AM122" s="80"/>
      <c r="AN122" s="172"/>
      <c r="AO122" s="145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</row>
    <row r="123" spans="1:62" ht="15.75" customHeight="1">
      <c r="A123" s="42"/>
      <c r="B123" s="42"/>
      <c r="C123" s="83"/>
      <c r="D123" s="83"/>
      <c r="E123" s="107"/>
      <c r="F123" s="83"/>
      <c r="G123" s="83"/>
      <c r="H123" s="83"/>
      <c r="I123" s="83"/>
      <c r="J123" s="83"/>
      <c r="K123" s="83"/>
      <c r="L123" s="83"/>
      <c r="M123" s="83"/>
      <c r="N123" s="42"/>
      <c r="O123" s="42"/>
      <c r="P123" s="42"/>
      <c r="Q123" s="42"/>
      <c r="R123" s="42"/>
      <c r="S123" s="42"/>
      <c r="T123" s="42"/>
      <c r="U123" s="80"/>
      <c r="V123" s="42"/>
      <c r="W123" s="42"/>
      <c r="X123" s="42"/>
      <c r="Y123" s="145"/>
      <c r="Z123" s="163"/>
      <c r="AA123" s="163"/>
      <c r="AB123" s="163"/>
      <c r="AC123" s="145"/>
      <c r="AD123" s="179"/>
      <c r="AE123" s="145"/>
      <c r="AF123" s="80"/>
      <c r="AG123" s="80"/>
      <c r="AH123" s="172"/>
      <c r="AI123" s="145"/>
      <c r="AJ123" s="179"/>
      <c r="AK123" s="145"/>
      <c r="AL123" s="80"/>
      <c r="AM123" s="80"/>
      <c r="AN123" s="172"/>
      <c r="AO123" s="145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</row>
    <row r="124" spans="1:62" ht="15.75" customHeight="1">
      <c r="A124" s="42"/>
      <c r="B124" s="42"/>
      <c r="C124" s="201"/>
      <c r="D124" s="145"/>
      <c r="E124" s="202"/>
      <c r="F124" s="145"/>
      <c r="G124" s="36"/>
      <c r="H124" s="36"/>
      <c r="I124" s="36"/>
      <c r="J124" s="36"/>
      <c r="K124" s="36"/>
      <c r="L124" s="36"/>
      <c r="M124" s="36"/>
      <c r="N124" s="42"/>
      <c r="O124" s="18"/>
      <c r="P124" s="42"/>
      <c r="Q124" s="42"/>
      <c r="R124" s="42"/>
      <c r="S124" s="42"/>
      <c r="T124" s="42"/>
      <c r="U124" s="80"/>
      <c r="V124" s="42"/>
      <c r="W124" s="42"/>
      <c r="X124" s="42"/>
      <c r="Y124" s="145"/>
      <c r="Z124" s="163"/>
      <c r="AA124" s="163"/>
      <c r="AB124" s="163"/>
      <c r="AC124" s="145"/>
      <c r="AD124" s="179"/>
      <c r="AE124" s="145"/>
      <c r="AF124" s="80"/>
      <c r="AG124" s="80"/>
      <c r="AH124" s="172"/>
      <c r="AI124" s="145"/>
      <c r="AJ124" s="179"/>
      <c r="AK124" s="145"/>
      <c r="AL124" s="80"/>
      <c r="AM124" s="80"/>
      <c r="AN124" s="172"/>
      <c r="AO124" s="145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</row>
    <row r="125" spans="1:62" ht="15.75" customHeight="1">
      <c r="A125" s="42"/>
      <c r="B125" s="42"/>
      <c r="C125" s="145"/>
      <c r="D125" s="145"/>
      <c r="E125" s="179"/>
      <c r="F125" s="145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80"/>
      <c r="V125" s="42"/>
      <c r="W125" s="42"/>
      <c r="X125" s="42"/>
      <c r="Y125" s="145"/>
      <c r="Z125" s="163"/>
      <c r="AA125" s="163"/>
      <c r="AB125" s="163"/>
      <c r="AC125" s="145"/>
      <c r="AD125" s="179"/>
      <c r="AE125" s="145"/>
      <c r="AF125" s="80"/>
      <c r="AG125" s="80"/>
      <c r="AH125" s="172"/>
      <c r="AI125" s="145"/>
      <c r="AJ125" s="200"/>
      <c r="AK125" s="145"/>
      <c r="AL125" s="82"/>
      <c r="AM125" s="82"/>
      <c r="AN125" s="172"/>
      <c r="AO125" s="145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</row>
    <row r="126" spans="1:62" ht="15.75" customHeight="1">
      <c r="A126" s="42"/>
      <c r="B126" s="42"/>
      <c r="C126" s="172"/>
      <c r="D126" s="145"/>
      <c r="E126" s="179"/>
      <c r="F126" s="145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80"/>
      <c r="V126" s="42"/>
      <c r="W126" s="42"/>
      <c r="X126" s="42"/>
      <c r="Y126" s="145"/>
      <c r="Z126" s="163"/>
      <c r="AA126" s="163"/>
      <c r="AB126" s="163"/>
      <c r="AC126" s="145"/>
      <c r="AD126" s="179"/>
      <c r="AE126" s="145"/>
      <c r="AF126" s="80"/>
      <c r="AG126" s="80"/>
      <c r="AH126" s="172"/>
      <c r="AI126" s="145"/>
      <c r="AJ126" s="179"/>
      <c r="AK126" s="145"/>
      <c r="AL126" s="80"/>
      <c r="AM126" s="80"/>
      <c r="AN126" s="172"/>
      <c r="AO126" s="145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</row>
    <row r="127" spans="1:62" ht="15.75" customHeight="1">
      <c r="A127" s="42"/>
      <c r="B127" s="42"/>
      <c r="C127" s="172"/>
      <c r="D127" s="145"/>
      <c r="E127" s="172"/>
      <c r="F127" s="145"/>
      <c r="G127" s="18"/>
      <c r="H127" s="18"/>
      <c r="I127" s="18"/>
      <c r="J127" s="18"/>
      <c r="K127" s="18"/>
      <c r="L127" s="18"/>
      <c r="M127" s="18"/>
      <c r="N127" s="42"/>
      <c r="O127" s="42"/>
      <c r="P127" s="42"/>
      <c r="Q127" s="42"/>
      <c r="R127" s="33"/>
      <c r="S127" s="33"/>
      <c r="T127" s="42"/>
      <c r="U127" s="80"/>
      <c r="V127" s="42"/>
      <c r="W127" s="42"/>
      <c r="X127" s="42"/>
      <c r="Y127" s="145"/>
      <c r="Z127" s="145"/>
      <c r="AA127" s="145"/>
      <c r="AB127" s="145"/>
      <c r="AC127" s="145"/>
      <c r="AD127" s="179"/>
      <c r="AE127" s="145"/>
      <c r="AF127" s="80"/>
      <c r="AG127" s="80"/>
      <c r="AH127" s="172"/>
      <c r="AI127" s="145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</row>
    <row r="128" spans="1:62" ht="15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18"/>
      <c r="O128" s="18"/>
      <c r="P128" s="18"/>
      <c r="Q128" s="18"/>
      <c r="R128" s="18"/>
      <c r="S128" s="18"/>
      <c r="T128" s="18"/>
      <c r="U128" s="80"/>
      <c r="V128" s="42"/>
      <c r="W128" s="42"/>
      <c r="X128" s="179"/>
      <c r="Y128" s="145"/>
      <c r="Z128" s="80"/>
      <c r="AA128" s="101"/>
      <c r="AB128" s="42"/>
      <c r="AC128" s="42"/>
      <c r="AD128" s="179"/>
      <c r="AE128" s="145"/>
      <c r="AF128" s="80"/>
      <c r="AG128" s="80"/>
      <c r="AH128" s="179"/>
      <c r="AI128" s="145"/>
      <c r="AJ128" s="42"/>
      <c r="AK128" s="42"/>
      <c r="AL128" s="42"/>
      <c r="AM128" s="42"/>
      <c r="AN128" s="179"/>
      <c r="AO128" s="145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</row>
    <row r="129" spans="1:62" ht="18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80"/>
      <c r="V129" s="42"/>
      <c r="W129" s="42"/>
      <c r="X129" s="42"/>
      <c r="Y129" s="42"/>
      <c r="Z129" s="42"/>
      <c r="AA129" s="100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</row>
    <row r="130" spans="1:62" ht="17.25" customHeight="1">
      <c r="A130" s="203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203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42"/>
      <c r="BG130" s="42"/>
      <c r="BH130" s="42"/>
      <c r="BI130" s="42"/>
      <c r="BJ130" s="42"/>
    </row>
    <row r="131" spans="1:62" ht="56.25" customHeight="1">
      <c r="A131" s="204"/>
      <c r="B131" s="204"/>
      <c r="C131" s="144"/>
      <c r="D131" s="205"/>
      <c r="E131" s="206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72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42"/>
      <c r="BG131" s="42"/>
      <c r="BH131" s="42"/>
      <c r="BI131" s="42"/>
      <c r="BJ131" s="42"/>
    </row>
    <row r="132" spans="1:62" ht="15.75" customHeight="1">
      <c r="A132" s="145"/>
      <c r="B132" s="145"/>
      <c r="C132" s="145"/>
      <c r="D132" s="145"/>
      <c r="E132" s="207"/>
      <c r="F132" s="205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87"/>
      <c r="T132" s="208"/>
      <c r="U132" s="208"/>
      <c r="V132" s="144"/>
      <c r="W132" s="145"/>
      <c r="X132" s="145"/>
      <c r="Y132" s="145"/>
      <c r="Z132" s="145"/>
      <c r="AA132" s="145"/>
      <c r="AB132" s="144"/>
      <c r="AC132" s="145"/>
      <c r="AD132" s="145"/>
      <c r="AE132" s="145"/>
      <c r="AF132" s="86"/>
      <c r="AG132" s="86"/>
      <c r="AH132" s="144"/>
      <c r="AI132" s="145"/>
      <c r="AJ132" s="145"/>
      <c r="AK132" s="145"/>
      <c r="AL132" s="86"/>
      <c r="AM132" s="86"/>
      <c r="AN132" s="144"/>
      <c r="AO132" s="145"/>
      <c r="AP132" s="145"/>
      <c r="AQ132" s="145"/>
      <c r="AR132" s="37"/>
      <c r="AS132" s="37"/>
      <c r="AT132" s="144"/>
      <c r="AU132" s="145"/>
      <c r="AV132" s="145"/>
      <c r="AW132" s="145"/>
      <c r="AX132" s="86"/>
      <c r="AY132" s="86"/>
      <c r="AZ132" s="144"/>
      <c r="BA132" s="145"/>
      <c r="BB132" s="145"/>
      <c r="BC132" s="145"/>
      <c r="BD132" s="145"/>
      <c r="BE132" s="145"/>
      <c r="BF132" s="42"/>
      <c r="BG132" s="42"/>
      <c r="BH132" s="42"/>
      <c r="BI132" s="42"/>
      <c r="BJ132" s="42"/>
    </row>
    <row r="133" spans="1:62" ht="15.75" customHeight="1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87"/>
      <c r="T133" s="145"/>
      <c r="U133" s="145"/>
      <c r="V133" s="38"/>
      <c r="W133" s="38"/>
      <c r="X133" s="39"/>
      <c r="Y133" s="39"/>
      <c r="Z133" s="39"/>
      <c r="AA133" s="103"/>
      <c r="AB133" s="38"/>
      <c r="AC133" s="38"/>
      <c r="AD133" s="39"/>
      <c r="AE133" s="39"/>
      <c r="AF133" s="39"/>
      <c r="AG133" s="39"/>
      <c r="AH133" s="38"/>
      <c r="AI133" s="38"/>
      <c r="AJ133" s="39"/>
      <c r="AK133" s="39"/>
      <c r="AL133" s="39"/>
      <c r="AM133" s="39"/>
      <c r="AN133" s="38"/>
      <c r="AO133" s="38"/>
      <c r="AP133" s="39"/>
      <c r="AQ133" s="39"/>
      <c r="AR133" s="39"/>
      <c r="AS133" s="39"/>
      <c r="AT133" s="38"/>
      <c r="AU133" s="38"/>
      <c r="AV133" s="39"/>
      <c r="AW133" s="39"/>
      <c r="AX133" s="39"/>
      <c r="AY133" s="39"/>
      <c r="AZ133" s="38"/>
      <c r="BA133" s="38"/>
      <c r="BB133" s="39"/>
      <c r="BC133" s="39"/>
      <c r="BD133" s="40"/>
      <c r="BE133" s="40"/>
      <c r="BF133" s="42"/>
      <c r="BG133" s="42"/>
      <c r="BH133" s="42"/>
      <c r="BI133" s="42"/>
      <c r="BJ133" s="42"/>
    </row>
    <row r="134" spans="1:62" ht="15.75" customHeight="1">
      <c r="A134" s="80"/>
      <c r="B134" s="34"/>
      <c r="C134" s="35"/>
      <c r="D134" s="190"/>
      <c r="E134" s="42"/>
      <c r="F134" s="18"/>
      <c r="G134" s="42"/>
      <c r="H134" s="42"/>
      <c r="I134" s="42"/>
      <c r="J134" s="18"/>
      <c r="K134" s="18"/>
      <c r="L134" s="42"/>
      <c r="M134" s="42"/>
      <c r="N134" s="42"/>
      <c r="O134" s="42"/>
      <c r="P134" s="42"/>
      <c r="Q134" s="42"/>
      <c r="R134" s="42"/>
      <c r="S134" s="42"/>
      <c r="T134" s="42"/>
      <c r="U134" s="80"/>
      <c r="V134" s="42"/>
      <c r="W134" s="42"/>
      <c r="X134" s="42"/>
      <c r="Y134" s="42"/>
      <c r="Z134" s="42"/>
      <c r="AA134" s="100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</row>
    <row r="135" spans="1:62" ht="15.75" customHeight="1">
      <c r="A135" s="80"/>
      <c r="B135" s="34"/>
      <c r="C135" s="35"/>
      <c r="D135" s="145"/>
      <c r="E135" s="42"/>
      <c r="F135" s="18"/>
      <c r="G135" s="42"/>
      <c r="H135" s="42"/>
      <c r="I135" s="42"/>
      <c r="J135" s="18"/>
      <c r="K135" s="18"/>
      <c r="L135" s="42"/>
      <c r="M135" s="42"/>
      <c r="N135" s="42"/>
      <c r="O135" s="42"/>
      <c r="P135" s="42"/>
      <c r="Q135" s="42"/>
      <c r="R135" s="42"/>
      <c r="S135" s="42"/>
      <c r="T135" s="42"/>
      <c r="U135" s="80"/>
      <c r="V135" s="42"/>
      <c r="W135" s="42"/>
      <c r="X135" s="42"/>
      <c r="Y135" s="42"/>
      <c r="Z135" s="42"/>
      <c r="AA135" s="100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</row>
    <row r="136" spans="1:62" ht="15.75" customHeight="1">
      <c r="A136" s="80"/>
      <c r="B136" s="34"/>
      <c r="C136" s="35"/>
      <c r="D136" s="145"/>
      <c r="E136" s="42"/>
      <c r="F136" s="18"/>
      <c r="G136" s="42"/>
      <c r="H136" s="42"/>
      <c r="I136" s="42"/>
      <c r="J136" s="18"/>
      <c r="K136" s="18"/>
      <c r="L136" s="42"/>
      <c r="M136" s="42"/>
      <c r="N136" s="42"/>
      <c r="O136" s="42"/>
      <c r="P136" s="42"/>
      <c r="Q136" s="42"/>
      <c r="R136" s="42"/>
      <c r="S136" s="42"/>
      <c r="T136" s="42"/>
      <c r="U136" s="80"/>
      <c r="V136" s="42"/>
      <c r="W136" s="42"/>
      <c r="X136" s="42"/>
      <c r="Y136" s="42"/>
      <c r="Z136" s="42"/>
      <c r="AA136" s="100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</row>
    <row r="137" spans="1:62" ht="15.75" customHeight="1">
      <c r="A137" s="80"/>
      <c r="B137" s="34"/>
      <c r="C137" s="35"/>
      <c r="D137" s="145"/>
      <c r="E137" s="42"/>
      <c r="F137" s="18"/>
      <c r="G137" s="42"/>
      <c r="H137" s="42"/>
      <c r="I137" s="42"/>
      <c r="J137" s="18"/>
      <c r="K137" s="18"/>
      <c r="L137" s="42"/>
      <c r="M137" s="42"/>
      <c r="N137" s="42"/>
      <c r="O137" s="42"/>
      <c r="P137" s="42"/>
      <c r="Q137" s="42"/>
      <c r="R137" s="42"/>
      <c r="S137" s="42"/>
      <c r="T137" s="42"/>
      <c r="U137" s="80"/>
      <c r="V137" s="42"/>
      <c r="W137" s="42"/>
      <c r="X137" s="42"/>
      <c r="Y137" s="42"/>
      <c r="Z137" s="42"/>
      <c r="AA137" s="100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</row>
    <row r="138" spans="1:62" ht="15.75" customHeight="1">
      <c r="A138" s="80"/>
      <c r="B138" s="34"/>
      <c r="C138" s="35"/>
      <c r="D138" s="145"/>
      <c r="E138" s="42"/>
      <c r="F138" s="18"/>
      <c r="G138" s="42"/>
      <c r="H138" s="42"/>
      <c r="I138" s="42"/>
      <c r="J138" s="18"/>
      <c r="K138" s="18"/>
      <c r="L138" s="42"/>
      <c r="M138" s="42"/>
      <c r="N138" s="42"/>
      <c r="O138" s="42"/>
      <c r="P138" s="42"/>
      <c r="Q138" s="42"/>
      <c r="R138" s="42"/>
      <c r="S138" s="42"/>
      <c r="T138" s="42"/>
      <c r="U138" s="80"/>
      <c r="V138" s="42"/>
      <c r="W138" s="42"/>
      <c r="X138" s="42"/>
      <c r="Y138" s="42"/>
      <c r="Z138" s="42"/>
      <c r="AA138" s="100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</row>
    <row r="139" spans="1:62" ht="15.75" customHeight="1">
      <c r="A139" s="80"/>
      <c r="B139" s="34"/>
      <c r="C139" s="35"/>
      <c r="D139" s="145"/>
      <c r="E139" s="42"/>
      <c r="F139" s="18"/>
      <c r="G139" s="42"/>
      <c r="H139" s="42"/>
      <c r="I139" s="42"/>
      <c r="J139" s="18"/>
      <c r="K139" s="18"/>
      <c r="L139" s="42"/>
      <c r="M139" s="42"/>
      <c r="N139" s="42"/>
      <c r="O139" s="42"/>
      <c r="P139" s="42"/>
      <c r="Q139" s="42"/>
      <c r="R139" s="42"/>
      <c r="S139" s="42"/>
      <c r="T139" s="42"/>
      <c r="U139" s="80"/>
      <c r="V139" s="42"/>
      <c r="W139" s="42"/>
      <c r="X139" s="42"/>
      <c r="Y139" s="42"/>
      <c r="Z139" s="42"/>
      <c r="AA139" s="100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</row>
    <row r="140" spans="1:62" ht="15.75" customHeight="1">
      <c r="A140" s="80"/>
      <c r="B140" s="34"/>
      <c r="C140" s="35"/>
      <c r="D140" s="145"/>
      <c r="E140" s="42"/>
      <c r="F140" s="18"/>
      <c r="G140" s="42"/>
      <c r="H140" s="42"/>
      <c r="I140" s="42"/>
      <c r="J140" s="18"/>
      <c r="K140" s="18"/>
      <c r="L140" s="42"/>
      <c r="M140" s="42"/>
      <c r="N140" s="42"/>
      <c r="O140" s="42"/>
      <c r="P140" s="42"/>
      <c r="Q140" s="42"/>
      <c r="R140" s="42"/>
      <c r="S140" s="42"/>
      <c r="T140" s="42"/>
      <c r="U140" s="80"/>
      <c r="V140" s="42"/>
      <c r="W140" s="42"/>
      <c r="X140" s="42"/>
      <c r="Y140" s="42"/>
      <c r="Z140" s="42"/>
      <c r="AA140" s="100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</row>
    <row r="141" spans="1:62" ht="15.75" customHeight="1">
      <c r="A141" s="172"/>
      <c r="B141" s="145"/>
      <c r="C141" s="145"/>
      <c r="D141" s="145"/>
      <c r="E141" s="42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81"/>
      <c r="V141" s="18"/>
      <c r="W141" s="18"/>
      <c r="X141" s="18"/>
      <c r="Y141" s="18"/>
      <c r="Z141" s="18"/>
      <c r="AA141" s="102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42"/>
      <c r="BG141" s="42"/>
      <c r="BH141" s="42"/>
      <c r="BI141" s="42"/>
      <c r="BJ141" s="42"/>
    </row>
    <row r="142" spans="1:62" ht="15.75" customHeight="1">
      <c r="A142" s="172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81"/>
      <c r="V142" s="206"/>
      <c r="W142" s="145"/>
      <c r="X142" s="145"/>
      <c r="Y142" s="145"/>
      <c r="Z142" s="85"/>
      <c r="AA142" s="104"/>
      <c r="AB142" s="206"/>
      <c r="AC142" s="145"/>
      <c r="AD142" s="145"/>
      <c r="AE142" s="145"/>
      <c r="AF142" s="85"/>
      <c r="AG142" s="85"/>
      <c r="AH142" s="206"/>
      <c r="AI142" s="145"/>
      <c r="AJ142" s="145"/>
      <c r="AK142" s="145"/>
      <c r="AL142" s="85"/>
      <c r="AM142" s="85"/>
      <c r="AN142" s="206"/>
      <c r="AO142" s="145"/>
      <c r="AP142" s="145"/>
      <c r="AQ142" s="145"/>
      <c r="AR142" s="85"/>
      <c r="AS142" s="85"/>
      <c r="AT142" s="206"/>
      <c r="AU142" s="145"/>
      <c r="AV142" s="145"/>
      <c r="AW142" s="145"/>
      <c r="AX142" s="85"/>
      <c r="AY142" s="85"/>
      <c r="AZ142" s="172"/>
      <c r="BA142" s="145"/>
      <c r="BB142" s="145"/>
      <c r="BC142" s="145"/>
      <c r="BD142" s="145"/>
      <c r="BE142" s="145"/>
      <c r="BF142" s="42"/>
      <c r="BG142" s="42"/>
      <c r="BH142" s="42"/>
      <c r="BI142" s="42"/>
      <c r="BJ142" s="42"/>
    </row>
    <row r="143" spans="1:62" ht="15.75" customHeight="1">
      <c r="A143" s="80"/>
      <c r="B143" s="34"/>
      <c r="C143" s="35"/>
      <c r="D143" s="190"/>
      <c r="E143" s="42"/>
      <c r="F143" s="18"/>
      <c r="G143" s="42"/>
      <c r="H143" s="42"/>
      <c r="I143" s="42"/>
      <c r="J143" s="18"/>
      <c r="K143" s="18"/>
      <c r="L143" s="42"/>
      <c r="M143" s="42"/>
      <c r="N143" s="42"/>
      <c r="O143" s="42"/>
      <c r="P143" s="42"/>
      <c r="Q143" s="42"/>
      <c r="R143" s="42"/>
      <c r="S143" s="42"/>
      <c r="T143" s="42"/>
      <c r="U143" s="80"/>
      <c r="V143" s="42"/>
      <c r="W143" s="42"/>
      <c r="X143" s="42"/>
      <c r="Y143" s="42"/>
      <c r="Z143" s="42"/>
      <c r="AA143" s="100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</row>
    <row r="144" spans="1:62" ht="15.75" customHeight="1">
      <c r="A144" s="80"/>
      <c r="B144" s="34"/>
      <c r="C144" s="35"/>
      <c r="D144" s="145"/>
      <c r="E144" s="42"/>
      <c r="F144" s="18"/>
      <c r="G144" s="42"/>
      <c r="H144" s="42"/>
      <c r="I144" s="42"/>
      <c r="J144" s="18"/>
      <c r="K144" s="18"/>
      <c r="L144" s="42"/>
      <c r="M144" s="42"/>
      <c r="N144" s="42"/>
      <c r="O144" s="42"/>
      <c r="P144" s="42"/>
      <c r="Q144" s="42"/>
      <c r="R144" s="42"/>
      <c r="S144" s="42"/>
      <c r="T144" s="42"/>
      <c r="U144" s="80"/>
      <c r="V144" s="42"/>
      <c r="W144" s="42"/>
      <c r="X144" s="42"/>
      <c r="Y144" s="42"/>
      <c r="Z144" s="42"/>
      <c r="AA144" s="100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</row>
    <row r="145" spans="1:62" ht="15.75" customHeight="1">
      <c r="A145" s="80"/>
      <c r="B145" s="34"/>
      <c r="C145" s="35"/>
      <c r="D145" s="145"/>
      <c r="E145" s="42"/>
      <c r="F145" s="18"/>
      <c r="G145" s="42"/>
      <c r="H145" s="42"/>
      <c r="I145" s="42"/>
      <c r="J145" s="18"/>
      <c r="K145" s="18"/>
      <c r="L145" s="42"/>
      <c r="M145" s="42"/>
      <c r="N145" s="42"/>
      <c r="O145" s="42"/>
      <c r="P145" s="42"/>
      <c r="Q145" s="42"/>
      <c r="R145" s="42"/>
      <c r="S145" s="42"/>
      <c r="T145" s="42"/>
      <c r="U145" s="80"/>
      <c r="V145" s="42"/>
      <c r="W145" s="42"/>
      <c r="X145" s="42"/>
      <c r="Y145" s="42"/>
      <c r="Z145" s="42"/>
      <c r="AA145" s="100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</row>
    <row r="146" spans="1:62" ht="15.75" customHeight="1">
      <c r="A146" s="80"/>
      <c r="B146" s="34"/>
      <c r="C146" s="35"/>
      <c r="D146" s="145"/>
      <c r="E146" s="42"/>
      <c r="F146" s="18"/>
      <c r="G146" s="42"/>
      <c r="H146" s="42"/>
      <c r="I146" s="42"/>
      <c r="J146" s="18"/>
      <c r="K146" s="18"/>
      <c r="L146" s="42"/>
      <c r="M146" s="42"/>
      <c r="N146" s="42"/>
      <c r="O146" s="42"/>
      <c r="P146" s="42"/>
      <c r="Q146" s="42"/>
      <c r="R146" s="42"/>
      <c r="S146" s="42"/>
      <c r="T146" s="42"/>
      <c r="U146" s="80"/>
      <c r="V146" s="42"/>
      <c r="W146" s="42"/>
      <c r="X146" s="42"/>
      <c r="Y146" s="42"/>
      <c r="Z146" s="42"/>
      <c r="AA146" s="100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</row>
    <row r="147" spans="1:62" ht="15.75" customHeight="1">
      <c r="A147" s="80"/>
      <c r="B147" s="34"/>
      <c r="C147" s="35"/>
      <c r="D147" s="145"/>
      <c r="E147" s="42"/>
      <c r="F147" s="18"/>
      <c r="G147" s="42"/>
      <c r="H147" s="42"/>
      <c r="I147" s="42"/>
      <c r="J147" s="18"/>
      <c r="K147" s="18"/>
      <c r="L147" s="42"/>
      <c r="M147" s="42"/>
      <c r="N147" s="42"/>
      <c r="O147" s="42"/>
      <c r="P147" s="42"/>
      <c r="Q147" s="42"/>
      <c r="R147" s="42"/>
      <c r="S147" s="42"/>
      <c r="T147" s="42"/>
      <c r="U147" s="80"/>
      <c r="V147" s="42"/>
      <c r="W147" s="42"/>
      <c r="X147" s="42"/>
      <c r="Y147" s="42"/>
      <c r="Z147" s="42"/>
      <c r="AA147" s="100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</row>
    <row r="148" spans="1:62" ht="15.75" customHeight="1">
      <c r="A148" s="80"/>
      <c r="B148" s="34"/>
      <c r="C148" s="35"/>
      <c r="D148" s="145"/>
      <c r="E148" s="42"/>
      <c r="F148" s="18"/>
      <c r="G148" s="42"/>
      <c r="H148" s="42"/>
      <c r="I148" s="42"/>
      <c r="J148" s="18"/>
      <c r="K148" s="18"/>
      <c r="L148" s="42"/>
      <c r="M148" s="42"/>
      <c r="N148" s="42"/>
      <c r="O148" s="42"/>
      <c r="P148" s="42"/>
      <c r="Q148" s="42"/>
      <c r="R148" s="42"/>
      <c r="S148" s="42"/>
      <c r="T148" s="42"/>
      <c r="U148" s="80"/>
      <c r="V148" s="42"/>
      <c r="W148" s="42"/>
      <c r="X148" s="42"/>
      <c r="Y148" s="42"/>
      <c r="Z148" s="42"/>
      <c r="AA148" s="100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</row>
    <row r="149" spans="1:62" ht="15.75" customHeight="1">
      <c r="A149" s="80"/>
      <c r="B149" s="34"/>
      <c r="C149" s="35"/>
      <c r="D149" s="145"/>
      <c r="E149" s="42"/>
      <c r="F149" s="18"/>
      <c r="G149" s="42"/>
      <c r="H149" s="42"/>
      <c r="I149" s="42"/>
      <c r="J149" s="18"/>
      <c r="K149" s="18"/>
      <c r="L149" s="42"/>
      <c r="M149" s="42"/>
      <c r="N149" s="42"/>
      <c r="O149" s="42"/>
      <c r="P149" s="42"/>
      <c r="Q149" s="42"/>
      <c r="R149" s="42"/>
      <c r="S149" s="42"/>
      <c r="T149" s="42"/>
      <c r="U149" s="80"/>
      <c r="V149" s="42"/>
      <c r="W149" s="42"/>
      <c r="X149" s="42"/>
      <c r="Y149" s="42"/>
      <c r="Z149" s="42"/>
      <c r="AA149" s="100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</row>
    <row r="150" spans="1:62" ht="15.75" customHeight="1">
      <c r="A150" s="172"/>
      <c r="B150" s="145"/>
      <c r="C150" s="145"/>
      <c r="D150" s="145"/>
      <c r="E150" s="42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81"/>
      <c r="V150" s="18"/>
      <c r="W150" s="18"/>
      <c r="X150" s="18"/>
      <c r="Y150" s="18"/>
      <c r="Z150" s="18"/>
      <c r="AA150" s="102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42"/>
      <c r="BG150" s="42"/>
      <c r="BH150" s="42"/>
      <c r="BI150" s="42"/>
      <c r="BJ150" s="42"/>
    </row>
    <row r="151" spans="1:62" ht="15.75" customHeight="1">
      <c r="A151" s="172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81"/>
      <c r="V151" s="206"/>
      <c r="W151" s="145"/>
      <c r="X151" s="145"/>
      <c r="Y151" s="145"/>
      <c r="Z151" s="85"/>
      <c r="AA151" s="104"/>
      <c r="AB151" s="206"/>
      <c r="AC151" s="145"/>
      <c r="AD151" s="145"/>
      <c r="AE151" s="145"/>
      <c r="AF151" s="85"/>
      <c r="AG151" s="85"/>
      <c r="AH151" s="206"/>
      <c r="AI151" s="145"/>
      <c r="AJ151" s="145"/>
      <c r="AK151" s="145"/>
      <c r="AL151" s="85"/>
      <c r="AM151" s="85"/>
      <c r="AN151" s="206"/>
      <c r="AO151" s="145"/>
      <c r="AP151" s="145"/>
      <c r="AQ151" s="145"/>
      <c r="AR151" s="85"/>
      <c r="AS151" s="85"/>
      <c r="AT151" s="172"/>
      <c r="AU151" s="145"/>
      <c r="AV151" s="145"/>
      <c r="AW151" s="145"/>
      <c r="AX151" s="81"/>
      <c r="AY151" s="81"/>
      <c r="AZ151" s="172"/>
      <c r="BA151" s="145"/>
      <c r="BB151" s="145"/>
      <c r="BC151" s="145"/>
      <c r="BD151" s="145"/>
      <c r="BE151" s="145"/>
      <c r="BF151" s="42"/>
      <c r="BG151" s="42"/>
      <c r="BH151" s="42"/>
      <c r="BI151" s="42"/>
      <c r="BJ151" s="42"/>
    </row>
    <row r="152" spans="1:62" ht="15.75" customHeight="1">
      <c r="A152" s="80"/>
      <c r="B152" s="34"/>
      <c r="C152" s="35"/>
      <c r="D152" s="190"/>
      <c r="E152" s="42"/>
      <c r="F152" s="18"/>
      <c r="G152" s="42"/>
      <c r="H152" s="42"/>
      <c r="I152" s="42"/>
      <c r="J152" s="18"/>
      <c r="K152" s="18"/>
      <c r="L152" s="42"/>
      <c r="M152" s="42"/>
      <c r="N152" s="42"/>
      <c r="O152" s="42"/>
      <c r="P152" s="42"/>
      <c r="Q152" s="42"/>
      <c r="R152" s="42"/>
      <c r="S152" s="42"/>
      <c r="T152" s="42"/>
      <c r="U152" s="80"/>
      <c r="V152" s="42"/>
      <c r="W152" s="42"/>
      <c r="X152" s="42"/>
      <c r="Y152" s="42"/>
      <c r="Z152" s="42"/>
      <c r="AA152" s="100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</row>
    <row r="153" spans="1:62" ht="15.75" customHeight="1">
      <c r="A153" s="80"/>
      <c r="B153" s="34"/>
      <c r="C153" s="35"/>
      <c r="D153" s="145"/>
      <c r="E153" s="42"/>
      <c r="F153" s="18"/>
      <c r="G153" s="42"/>
      <c r="H153" s="42"/>
      <c r="I153" s="42"/>
      <c r="J153" s="18"/>
      <c r="K153" s="18"/>
      <c r="L153" s="42"/>
      <c r="M153" s="42"/>
      <c r="N153" s="42"/>
      <c r="O153" s="42"/>
      <c r="P153" s="42"/>
      <c r="Q153" s="42"/>
      <c r="R153" s="42"/>
      <c r="S153" s="42"/>
      <c r="T153" s="42"/>
      <c r="U153" s="80"/>
      <c r="V153" s="42"/>
      <c r="W153" s="42"/>
      <c r="X153" s="42"/>
      <c r="Y153" s="42"/>
      <c r="Z153" s="42"/>
      <c r="AA153" s="100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</row>
    <row r="154" spans="1:62" ht="15.75" customHeight="1">
      <c r="A154" s="80"/>
      <c r="B154" s="34"/>
      <c r="C154" s="35"/>
      <c r="D154" s="145"/>
      <c r="E154" s="42"/>
      <c r="F154" s="18"/>
      <c r="G154" s="42"/>
      <c r="H154" s="42"/>
      <c r="I154" s="42"/>
      <c r="J154" s="18"/>
      <c r="K154" s="18"/>
      <c r="L154" s="42"/>
      <c r="M154" s="42"/>
      <c r="N154" s="42"/>
      <c r="O154" s="42"/>
      <c r="P154" s="42"/>
      <c r="Q154" s="42"/>
      <c r="R154" s="42"/>
      <c r="S154" s="42"/>
      <c r="T154" s="42"/>
      <c r="U154" s="80"/>
      <c r="V154" s="42"/>
      <c r="W154" s="42"/>
      <c r="X154" s="42"/>
      <c r="Y154" s="42"/>
      <c r="Z154" s="42"/>
      <c r="AA154" s="100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</row>
    <row r="155" spans="1:62" ht="15.75" customHeight="1">
      <c r="A155" s="80"/>
      <c r="B155" s="34"/>
      <c r="C155" s="35"/>
      <c r="D155" s="145"/>
      <c r="E155" s="42"/>
      <c r="F155" s="18"/>
      <c r="G155" s="42"/>
      <c r="H155" s="42"/>
      <c r="I155" s="42"/>
      <c r="J155" s="18"/>
      <c r="K155" s="18"/>
      <c r="L155" s="42"/>
      <c r="M155" s="42"/>
      <c r="N155" s="42"/>
      <c r="O155" s="42"/>
      <c r="P155" s="42"/>
      <c r="Q155" s="42"/>
      <c r="R155" s="42"/>
      <c r="S155" s="42"/>
      <c r="T155" s="42"/>
      <c r="U155" s="80"/>
      <c r="V155" s="42"/>
      <c r="W155" s="42"/>
      <c r="X155" s="42"/>
      <c r="Y155" s="42"/>
      <c r="Z155" s="42"/>
      <c r="AA155" s="100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</row>
    <row r="156" spans="1:62" ht="15.75" customHeight="1">
      <c r="A156" s="80"/>
      <c r="B156" s="34"/>
      <c r="C156" s="35"/>
      <c r="D156" s="145"/>
      <c r="E156" s="42"/>
      <c r="F156" s="18"/>
      <c r="G156" s="42"/>
      <c r="H156" s="42"/>
      <c r="I156" s="42"/>
      <c r="J156" s="18"/>
      <c r="K156" s="18"/>
      <c r="L156" s="42"/>
      <c r="M156" s="42"/>
      <c r="N156" s="42"/>
      <c r="O156" s="42"/>
      <c r="P156" s="42"/>
      <c r="Q156" s="42"/>
      <c r="R156" s="42"/>
      <c r="S156" s="42"/>
      <c r="T156" s="42"/>
      <c r="U156" s="80"/>
      <c r="V156" s="42"/>
      <c r="W156" s="42"/>
      <c r="X156" s="42"/>
      <c r="Y156" s="42"/>
      <c r="Z156" s="42"/>
      <c r="AA156" s="100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</row>
    <row r="157" spans="1:62" ht="15.75" customHeight="1">
      <c r="A157" s="172"/>
      <c r="B157" s="145"/>
      <c r="C157" s="145"/>
      <c r="D157" s="145"/>
      <c r="E157" s="42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81"/>
      <c r="V157" s="18"/>
      <c r="W157" s="18"/>
      <c r="X157" s="18"/>
      <c r="Y157" s="18"/>
      <c r="Z157" s="18"/>
      <c r="AA157" s="102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42"/>
      <c r="BG157" s="42"/>
      <c r="BH157" s="42"/>
      <c r="BI157" s="42"/>
      <c r="BJ157" s="42"/>
    </row>
    <row r="158" spans="1:62" ht="15.75" customHeight="1">
      <c r="A158" s="172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81"/>
      <c r="V158" s="206"/>
      <c r="W158" s="145"/>
      <c r="X158" s="145"/>
      <c r="Y158" s="145"/>
      <c r="Z158" s="85"/>
      <c r="AA158" s="104"/>
      <c r="AB158" s="206"/>
      <c r="AC158" s="145"/>
      <c r="AD158" s="145"/>
      <c r="AE158" s="145"/>
      <c r="AF158" s="85"/>
      <c r="AG158" s="85"/>
      <c r="AH158" s="206"/>
      <c r="AI158" s="145"/>
      <c r="AJ158" s="145"/>
      <c r="AK158" s="145"/>
      <c r="AL158" s="85"/>
      <c r="AM158" s="85"/>
      <c r="AN158" s="172"/>
      <c r="AO158" s="145"/>
      <c r="AP158" s="145"/>
      <c r="AQ158" s="145"/>
      <c r="AR158" s="81"/>
      <c r="AS158" s="81"/>
      <c r="AT158" s="172"/>
      <c r="AU158" s="145"/>
      <c r="AV158" s="145"/>
      <c r="AW158" s="145"/>
      <c r="AX158" s="81"/>
      <c r="AY158" s="81"/>
      <c r="AZ158" s="172"/>
      <c r="BA158" s="145"/>
      <c r="BB158" s="145"/>
      <c r="BC158" s="145"/>
      <c r="BD158" s="145"/>
      <c r="BE158" s="145"/>
      <c r="BF158" s="42"/>
      <c r="BG158" s="42"/>
      <c r="BH158" s="42"/>
      <c r="BI158" s="42"/>
      <c r="BJ158" s="42"/>
    </row>
    <row r="159" spans="1:62" ht="15.75" customHeight="1">
      <c r="A159" s="80"/>
      <c r="B159" s="34"/>
      <c r="C159" s="41"/>
      <c r="D159" s="190"/>
      <c r="E159" s="42"/>
      <c r="F159" s="18"/>
      <c r="G159" s="42"/>
      <c r="H159" s="42"/>
      <c r="I159" s="42"/>
      <c r="J159" s="18"/>
      <c r="K159" s="18"/>
      <c r="L159" s="42"/>
      <c r="M159" s="42"/>
      <c r="N159" s="42"/>
      <c r="O159" s="42"/>
      <c r="P159" s="42"/>
      <c r="Q159" s="42"/>
      <c r="R159" s="42"/>
      <c r="S159" s="42"/>
      <c r="T159" s="42"/>
      <c r="U159" s="80"/>
      <c r="V159" s="42"/>
      <c r="W159" s="42"/>
      <c r="X159" s="42"/>
      <c r="Y159" s="42"/>
      <c r="Z159" s="42"/>
      <c r="AA159" s="100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</row>
    <row r="160" spans="1:62" ht="15.75" customHeight="1">
      <c r="A160" s="80"/>
      <c r="B160" s="34"/>
      <c r="C160" s="41"/>
      <c r="D160" s="145"/>
      <c r="E160" s="42"/>
      <c r="F160" s="18"/>
      <c r="G160" s="42"/>
      <c r="H160" s="42"/>
      <c r="I160" s="42"/>
      <c r="J160" s="18"/>
      <c r="K160" s="18"/>
      <c r="L160" s="42"/>
      <c r="M160" s="42"/>
      <c r="N160" s="42"/>
      <c r="O160" s="42"/>
      <c r="P160" s="42"/>
      <c r="Q160" s="42"/>
      <c r="R160" s="42"/>
      <c r="S160" s="42"/>
      <c r="T160" s="42"/>
      <c r="U160" s="80"/>
      <c r="V160" s="42"/>
      <c r="W160" s="42"/>
      <c r="X160" s="42"/>
      <c r="Y160" s="42"/>
      <c r="Z160" s="42"/>
      <c r="AA160" s="100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</row>
    <row r="161" spans="1:62" ht="15.75" customHeight="1">
      <c r="A161" s="80"/>
      <c r="B161" s="34"/>
      <c r="C161" s="41"/>
      <c r="D161" s="145"/>
      <c r="E161" s="42"/>
      <c r="F161" s="18"/>
      <c r="G161" s="42"/>
      <c r="H161" s="42"/>
      <c r="I161" s="42"/>
      <c r="J161" s="18"/>
      <c r="K161" s="18"/>
      <c r="L161" s="42"/>
      <c r="M161" s="42"/>
      <c r="N161" s="42"/>
      <c r="O161" s="42"/>
      <c r="P161" s="42"/>
      <c r="Q161" s="42"/>
      <c r="R161" s="42"/>
      <c r="S161" s="42"/>
      <c r="T161" s="42"/>
      <c r="U161" s="80"/>
      <c r="V161" s="42"/>
      <c r="W161" s="42"/>
      <c r="X161" s="42"/>
      <c r="Y161" s="42"/>
      <c r="Z161" s="42"/>
      <c r="AA161" s="100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</row>
    <row r="162" spans="1:62" ht="15.75" customHeight="1">
      <c r="A162" s="80"/>
      <c r="B162" s="34"/>
      <c r="C162" s="41"/>
      <c r="D162" s="145"/>
      <c r="E162" s="42"/>
      <c r="F162" s="18"/>
      <c r="G162" s="42"/>
      <c r="H162" s="42"/>
      <c r="I162" s="42"/>
      <c r="J162" s="18"/>
      <c r="K162" s="18"/>
      <c r="L162" s="42"/>
      <c r="M162" s="42"/>
      <c r="N162" s="42"/>
      <c r="O162" s="42"/>
      <c r="P162" s="42"/>
      <c r="Q162" s="42"/>
      <c r="R162" s="42"/>
      <c r="S162" s="42"/>
      <c r="T162" s="42"/>
      <c r="U162" s="80"/>
      <c r="V162" s="42"/>
      <c r="W162" s="42"/>
      <c r="X162" s="42"/>
      <c r="Y162" s="42"/>
      <c r="Z162" s="42"/>
      <c r="AA162" s="100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</row>
    <row r="163" spans="1:62" ht="15.75" customHeight="1">
      <c r="A163" s="172"/>
      <c r="B163" s="145"/>
      <c r="C163" s="145"/>
      <c r="D163" s="145"/>
      <c r="E163" s="42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81"/>
      <c r="V163" s="18"/>
      <c r="W163" s="18"/>
      <c r="X163" s="18"/>
      <c r="Y163" s="18"/>
      <c r="Z163" s="18"/>
      <c r="AA163" s="102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42"/>
      <c r="BG163" s="42"/>
      <c r="BH163" s="42"/>
      <c r="BI163" s="42"/>
      <c r="BJ163" s="42"/>
    </row>
    <row r="164" spans="1:62" ht="15.75" customHeight="1">
      <c r="A164" s="172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81"/>
      <c r="V164" s="206"/>
      <c r="W164" s="145"/>
      <c r="X164" s="145"/>
      <c r="Y164" s="145"/>
      <c r="Z164" s="85"/>
      <c r="AA164" s="104"/>
      <c r="AB164" s="206"/>
      <c r="AC164" s="145"/>
      <c r="AD164" s="145"/>
      <c r="AE164" s="145"/>
      <c r="AF164" s="85"/>
      <c r="AG164" s="85"/>
      <c r="AH164" s="172"/>
      <c r="AI164" s="145"/>
      <c r="AJ164" s="145"/>
      <c r="AK164" s="145"/>
      <c r="AL164" s="81"/>
      <c r="AM164" s="81"/>
      <c r="AN164" s="172"/>
      <c r="AO164" s="145"/>
      <c r="AP164" s="145"/>
      <c r="AQ164" s="145"/>
      <c r="AR164" s="81"/>
      <c r="AS164" s="81"/>
      <c r="AT164" s="172"/>
      <c r="AU164" s="145"/>
      <c r="AV164" s="145"/>
      <c r="AW164" s="145"/>
      <c r="AX164" s="81"/>
      <c r="AY164" s="81"/>
      <c r="AZ164" s="172"/>
      <c r="BA164" s="145"/>
      <c r="BB164" s="145"/>
      <c r="BC164" s="145"/>
      <c r="BD164" s="145"/>
      <c r="BE164" s="145"/>
      <c r="BF164" s="42"/>
      <c r="BG164" s="42"/>
      <c r="BH164" s="42"/>
      <c r="BI164" s="42"/>
      <c r="BJ164" s="42"/>
    </row>
    <row r="165" spans="1:62" ht="15.75" customHeight="1">
      <c r="A165" s="80"/>
      <c r="B165" s="34"/>
      <c r="C165" s="41"/>
      <c r="D165" s="190"/>
      <c r="E165" s="42"/>
      <c r="F165" s="18"/>
      <c r="G165" s="42"/>
      <c r="H165" s="42"/>
      <c r="I165" s="42"/>
      <c r="J165" s="18"/>
      <c r="K165" s="18"/>
      <c r="L165" s="42"/>
      <c r="M165" s="42"/>
      <c r="N165" s="42"/>
      <c r="O165" s="42"/>
      <c r="P165" s="42"/>
      <c r="Q165" s="42"/>
      <c r="R165" s="42"/>
      <c r="S165" s="42"/>
      <c r="T165" s="42"/>
      <c r="U165" s="80"/>
      <c r="V165" s="42"/>
      <c r="W165" s="42"/>
      <c r="X165" s="42"/>
      <c r="Y165" s="42"/>
      <c r="Z165" s="42"/>
      <c r="AA165" s="100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</row>
    <row r="166" spans="1:62" ht="15.75" customHeight="1">
      <c r="A166" s="80"/>
      <c r="B166" s="34"/>
      <c r="C166" s="41"/>
      <c r="D166" s="145"/>
      <c r="E166" s="42"/>
      <c r="F166" s="18"/>
      <c r="G166" s="42"/>
      <c r="H166" s="42"/>
      <c r="I166" s="42"/>
      <c r="J166" s="18"/>
      <c r="K166" s="18"/>
      <c r="L166" s="42"/>
      <c r="M166" s="42"/>
      <c r="N166" s="42"/>
      <c r="O166" s="42"/>
      <c r="P166" s="42"/>
      <c r="Q166" s="42"/>
      <c r="R166" s="42"/>
      <c r="S166" s="42"/>
      <c r="T166" s="42"/>
      <c r="U166" s="80"/>
      <c r="V166" s="42"/>
      <c r="W166" s="42"/>
      <c r="X166" s="42"/>
      <c r="Y166" s="42"/>
      <c r="Z166" s="42"/>
      <c r="AA166" s="100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</row>
    <row r="167" spans="1:62" ht="15.75" customHeight="1">
      <c r="A167" s="80"/>
      <c r="B167" s="34"/>
      <c r="C167" s="41"/>
      <c r="D167" s="145"/>
      <c r="E167" s="42"/>
      <c r="F167" s="18"/>
      <c r="G167" s="42"/>
      <c r="H167" s="42"/>
      <c r="I167" s="42"/>
      <c r="J167" s="18"/>
      <c r="K167" s="18"/>
      <c r="L167" s="42"/>
      <c r="M167" s="42"/>
      <c r="N167" s="42"/>
      <c r="O167" s="42"/>
      <c r="P167" s="42"/>
      <c r="Q167" s="42"/>
      <c r="R167" s="42"/>
      <c r="S167" s="42"/>
      <c r="T167" s="42"/>
      <c r="U167" s="80"/>
      <c r="V167" s="42"/>
      <c r="W167" s="42"/>
      <c r="X167" s="42"/>
      <c r="Y167" s="42"/>
      <c r="Z167" s="42"/>
      <c r="AA167" s="100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</row>
    <row r="168" spans="1:62" ht="15.75" customHeight="1">
      <c r="A168" s="172"/>
      <c r="B168" s="145"/>
      <c r="C168" s="145"/>
      <c r="D168" s="145"/>
      <c r="E168" s="42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81"/>
      <c r="V168" s="18"/>
      <c r="W168" s="18"/>
      <c r="X168" s="18"/>
      <c r="Y168" s="18"/>
      <c r="Z168" s="18"/>
      <c r="AA168" s="102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42"/>
      <c r="BG168" s="42"/>
      <c r="BH168" s="42"/>
      <c r="BI168" s="42"/>
      <c r="BJ168" s="42"/>
    </row>
    <row r="169" spans="1:62" ht="18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80"/>
      <c r="V169" s="42"/>
      <c r="W169" s="42"/>
      <c r="X169" s="42"/>
      <c r="Y169" s="42"/>
      <c r="Z169" s="42"/>
      <c r="AA169" s="100"/>
      <c r="AB169" s="42"/>
      <c r="AC169" s="42"/>
      <c r="AD169" s="172"/>
      <c r="AE169" s="145"/>
      <c r="AF169" s="81"/>
      <c r="AG169" s="81"/>
      <c r="AH169" s="172"/>
      <c r="AI169" s="145"/>
      <c r="AJ169" s="172"/>
      <c r="AK169" s="145"/>
      <c r="AL169" s="81"/>
      <c r="AM169" s="81"/>
      <c r="AN169" s="172"/>
      <c r="AO169" s="145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</row>
    <row r="170" spans="1:62" ht="15.75" customHeight="1">
      <c r="A170" s="42"/>
      <c r="B170" s="42"/>
      <c r="C170" s="198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42"/>
      <c r="O170" s="42"/>
      <c r="P170" s="42"/>
      <c r="Q170" s="42"/>
      <c r="R170" s="42"/>
      <c r="S170" s="42"/>
      <c r="T170" s="42"/>
      <c r="U170" s="80"/>
      <c r="V170" s="42"/>
      <c r="W170" s="42"/>
      <c r="X170" s="42"/>
      <c r="Y170" s="199"/>
      <c r="Z170" s="145"/>
      <c r="AA170" s="145"/>
      <c r="AB170" s="145"/>
      <c r="AC170" s="145"/>
      <c r="AD170" s="179"/>
      <c r="AE170" s="145"/>
      <c r="AF170" s="80"/>
      <c r="AG170" s="80"/>
      <c r="AH170" s="172"/>
      <c r="AI170" s="145"/>
      <c r="AJ170" s="179"/>
      <c r="AK170" s="145"/>
      <c r="AL170" s="80"/>
      <c r="AM170" s="80"/>
      <c r="AN170" s="172"/>
      <c r="AO170" s="145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</row>
    <row r="171" spans="1:62" ht="15.75" customHeight="1">
      <c r="A171" s="42"/>
      <c r="B171" s="42"/>
      <c r="C171" s="83"/>
      <c r="D171" s="83"/>
      <c r="E171" s="107"/>
      <c r="F171" s="83"/>
      <c r="G171" s="83"/>
      <c r="H171" s="83"/>
      <c r="I171" s="83"/>
      <c r="J171" s="83"/>
      <c r="K171" s="83"/>
      <c r="L171" s="83"/>
      <c r="M171" s="83"/>
      <c r="N171" s="42"/>
      <c r="O171" s="42"/>
      <c r="P171" s="42"/>
      <c r="Q171" s="42"/>
      <c r="R171" s="42"/>
      <c r="S171" s="42"/>
      <c r="T171" s="42"/>
      <c r="U171" s="80"/>
      <c r="V171" s="42"/>
      <c r="W171" s="42"/>
      <c r="X171" s="42"/>
      <c r="Y171" s="145"/>
      <c r="Z171" s="163"/>
      <c r="AA171" s="163"/>
      <c r="AB171" s="163"/>
      <c r="AC171" s="145"/>
      <c r="AD171" s="179"/>
      <c r="AE171" s="145"/>
      <c r="AF171" s="80"/>
      <c r="AG171" s="80"/>
      <c r="AH171" s="172"/>
      <c r="AI171" s="145"/>
      <c r="AJ171" s="179"/>
      <c r="AK171" s="145"/>
      <c r="AL171" s="80"/>
      <c r="AM171" s="80"/>
      <c r="AN171" s="172"/>
      <c r="AO171" s="145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</row>
    <row r="172" spans="1:62" ht="15.75" customHeight="1">
      <c r="A172" s="42"/>
      <c r="B172" s="42"/>
      <c r="C172" s="201"/>
      <c r="D172" s="145"/>
      <c r="E172" s="202"/>
      <c r="F172" s="145"/>
      <c r="G172" s="36"/>
      <c r="H172" s="36"/>
      <c r="I172" s="36"/>
      <c r="J172" s="36"/>
      <c r="K172" s="36"/>
      <c r="L172" s="36"/>
      <c r="M172" s="36"/>
      <c r="N172" s="42"/>
      <c r="O172" s="18"/>
      <c r="P172" s="42"/>
      <c r="Q172" s="42"/>
      <c r="R172" s="42"/>
      <c r="S172" s="42"/>
      <c r="T172" s="42"/>
      <c r="U172" s="80"/>
      <c r="V172" s="42"/>
      <c r="W172" s="42"/>
      <c r="X172" s="42"/>
      <c r="Y172" s="145"/>
      <c r="Z172" s="163"/>
      <c r="AA172" s="163"/>
      <c r="AB172" s="163"/>
      <c r="AC172" s="145"/>
      <c r="AD172" s="179"/>
      <c r="AE172" s="145"/>
      <c r="AF172" s="80"/>
      <c r="AG172" s="80"/>
      <c r="AH172" s="172"/>
      <c r="AI172" s="145"/>
      <c r="AJ172" s="179"/>
      <c r="AK172" s="145"/>
      <c r="AL172" s="80"/>
      <c r="AM172" s="80"/>
      <c r="AN172" s="172"/>
      <c r="AO172" s="145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</row>
    <row r="173" spans="1:62" ht="15.75" customHeight="1">
      <c r="A173" s="42"/>
      <c r="B173" s="42"/>
      <c r="C173" s="145"/>
      <c r="D173" s="145"/>
      <c r="E173" s="179"/>
      <c r="F173" s="145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80"/>
      <c r="V173" s="42"/>
      <c r="W173" s="42"/>
      <c r="X173" s="42"/>
      <c r="Y173" s="145"/>
      <c r="Z173" s="163"/>
      <c r="AA173" s="163"/>
      <c r="AB173" s="163"/>
      <c r="AC173" s="145"/>
      <c r="AD173" s="179"/>
      <c r="AE173" s="145"/>
      <c r="AF173" s="80"/>
      <c r="AG173" s="80"/>
      <c r="AH173" s="172"/>
      <c r="AI173" s="145"/>
      <c r="AJ173" s="200"/>
      <c r="AK173" s="145"/>
      <c r="AL173" s="82"/>
      <c r="AM173" s="82"/>
      <c r="AN173" s="172"/>
      <c r="AO173" s="145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</row>
    <row r="174" spans="1:62" ht="15.75" customHeight="1">
      <c r="A174" s="42"/>
      <c r="B174" s="42"/>
      <c r="C174" s="172"/>
      <c r="D174" s="145"/>
      <c r="E174" s="179"/>
      <c r="F174" s="145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80"/>
      <c r="V174" s="42"/>
      <c r="W174" s="42"/>
      <c r="X174" s="42"/>
      <c r="Y174" s="145"/>
      <c r="Z174" s="163"/>
      <c r="AA174" s="163"/>
      <c r="AB174" s="163"/>
      <c r="AC174" s="145"/>
      <c r="AD174" s="179"/>
      <c r="AE174" s="145"/>
      <c r="AF174" s="80"/>
      <c r="AG174" s="80"/>
      <c r="AH174" s="172"/>
      <c r="AI174" s="145"/>
      <c r="AJ174" s="179"/>
      <c r="AK174" s="145"/>
      <c r="AL174" s="80"/>
      <c r="AM174" s="80"/>
      <c r="AN174" s="172"/>
      <c r="AO174" s="145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</row>
    <row r="175" spans="1:62" ht="15.75" customHeight="1">
      <c r="A175" s="42"/>
      <c r="B175" s="42"/>
      <c r="C175" s="172"/>
      <c r="D175" s="145"/>
      <c r="E175" s="172"/>
      <c r="F175" s="145"/>
      <c r="G175" s="18"/>
      <c r="H175" s="18"/>
      <c r="I175" s="18"/>
      <c r="J175" s="18"/>
      <c r="K175" s="18"/>
      <c r="L175" s="18"/>
      <c r="M175" s="18"/>
      <c r="N175" s="42"/>
      <c r="O175" s="42"/>
      <c r="P175" s="42"/>
      <c r="Q175" s="42"/>
      <c r="R175" s="33"/>
      <c r="S175" s="33"/>
      <c r="T175" s="42"/>
      <c r="U175" s="80"/>
      <c r="V175" s="42"/>
      <c r="W175" s="42"/>
      <c r="X175" s="42"/>
      <c r="Y175" s="145"/>
      <c r="Z175" s="145"/>
      <c r="AA175" s="145"/>
      <c r="AB175" s="145"/>
      <c r="AC175" s="145"/>
      <c r="AD175" s="179"/>
      <c r="AE175" s="145"/>
      <c r="AF175" s="80"/>
      <c r="AG175" s="80"/>
      <c r="AH175" s="172"/>
      <c r="AI175" s="145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</row>
    <row r="176" spans="1:62" ht="26.2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18"/>
      <c r="O176" s="18"/>
      <c r="P176" s="18"/>
      <c r="Q176" s="18"/>
      <c r="R176" s="18"/>
      <c r="S176" s="18"/>
      <c r="T176" s="18"/>
      <c r="U176" s="80"/>
      <c r="V176" s="42"/>
      <c r="W176" s="42"/>
      <c r="X176" s="179"/>
      <c r="Y176" s="145"/>
      <c r="Z176" s="80"/>
      <c r="AA176" s="101"/>
      <c r="AB176" s="42"/>
      <c r="AC176" s="42"/>
      <c r="AD176" s="179"/>
      <c r="AE176" s="145"/>
      <c r="AF176" s="80"/>
      <c r="AG176" s="80"/>
      <c r="AH176" s="179"/>
      <c r="AI176" s="145"/>
      <c r="AJ176" s="42"/>
      <c r="AK176" s="42"/>
      <c r="AL176" s="42"/>
      <c r="AM176" s="42"/>
      <c r="AN176" s="179"/>
      <c r="AO176" s="145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</row>
    <row r="177" spans="1:62" ht="15.7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80"/>
      <c r="V177" s="42"/>
      <c r="W177" s="42"/>
      <c r="X177" s="42"/>
      <c r="Y177" s="42"/>
      <c r="Z177" s="42"/>
      <c r="AA177" s="100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</row>
    <row r="178" spans="1:62" ht="15.7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80"/>
      <c r="V178" s="42"/>
      <c r="W178" s="42"/>
      <c r="X178" s="42"/>
      <c r="Y178" s="42"/>
      <c r="Z178" s="42"/>
      <c r="AA178" s="100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</row>
    <row r="179" spans="1:62" ht="47.25" customHeight="1">
      <c r="A179" s="203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203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42"/>
      <c r="BG179" s="42"/>
      <c r="BH179" s="42"/>
      <c r="BI179" s="42"/>
      <c r="BJ179" s="42"/>
    </row>
    <row r="180" spans="1:62" ht="20.25" customHeight="1">
      <c r="A180" s="204"/>
      <c r="B180" s="204"/>
      <c r="C180" s="144"/>
      <c r="D180" s="205"/>
      <c r="E180" s="206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72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42"/>
      <c r="BG180" s="42"/>
      <c r="BH180" s="42"/>
      <c r="BI180" s="42"/>
      <c r="BJ180" s="42"/>
    </row>
    <row r="181" spans="1:62" ht="27.75" customHeight="1">
      <c r="A181" s="145"/>
      <c r="B181" s="145"/>
      <c r="C181" s="145"/>
      <c r="D181" s="145"/>
      <c r="E181" s="207"/>
      <c r="F181" s="205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87"/>
      <c r="T181" s="208"/>
      <c r="U181" s="208"/>
      <c r="V181" s="144"/>
      <c r="W181" s="145"/>
      <c r="X181" s="145"/>
      <c r="Y181" s="145"/>
      <c r="Z181" s="145"/>
      <c r="AA181" s="145"/>
      <c r="AB181" s="144"/>
      <c r="AC181" s="145"/>
      <c r="AD181" s="145"/>
      <c r="AE181" s="145"/>
      <c r="AF181" s="86"/>
      <c r="AG181" s="86"/>
      <c r="AH181" s="144"/>
      <c r="AI181" s="145"/>
      <c r="AJ181" s="145"/>
      <c r="AK181" s="145"/>
      <c r="AL181" s="86"/>
      <c r="AM181" s="86"/>
      <c r="AN181" s="144"/>
      <c r="AO181" s="145"/>
      <c r="AP181" s="145"/>
      <c r="AQ181" s="145"/>
      <c r="AR181" s="37"/>
      <c r="AS181" s="37"/>
      <c r="AT181" s="144"/>
      <c r="AU181" s="145"/>
      <c r="AV181" s="145"/>
      <c r="AW181" s="145"/>
      <c r="AX181" s="86"/>
      <c r="AY181" s="86"/>
      <c r="AZ181" s="144"/>
      <c r="BA181" s="145"/>
      <c r="BB181" s="145"/>
      <c r="BC181" s="145"/>
      <c r="BD181" s="145"/>
      <c r="BE181" s="145"/>
      <c r="BF181" s="42"/>
      <c r="BG181" s="42"/>
      <c r="BH181" s="42"/>
      <c r="BI181" s="42"/>
      <c r="BJ181" s="42"/>
    </row>
    <row r="182" spans="1:62" ht="27" customHeight="1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87"/>
      <c r="T182" s="145"/>
      <c r="U182" s="145"/>
      <c r="V182" s="38"/>
      <c r="W182" s="38"/>
      <c r="X182" s="39"/>
      <c r="Y182" s="39"/>
      <c r="Z182" s="39"/>
      <c r="AA182" s="103"/>
      <c r="AB182" s="38"/>
      <c r="AC182" s="38"/>
      <c r="AD182" s="39"/>
      <c r="AE182" s="39"/>
      <c r="AF182" s="39"/>
      <c r="AG182" s="39"/>
      <c r="AH182" s="38"/>
      <c r="AI182" s="38"/>
      <c r="AJ182" s="39"/>
      <c r="AK182" s="39"/>
      <c r="AL182" s="39"/>
      <c r="AM182" s="39"/>
      <c r="AN182" s="38"/>
      <c r="AO182" s="38"/>
      <c r="AP182" s="39"/>
      <c r="AQ182" s="39"/>
      <c r="AR182" s="39"/>
      <c r="AS182" s="39"/>
      <c r="AT182" s="38"/>
      <c r="AU182" s="38"/>
      <c r="AV182" s="39"/>
      <c r="AW182" s="39"/>
      <c r="AX182" s="39"/>
      <c r="AY182" s="39"/>
      <c r="AZ182" s="38"/>
      <c r="BA182" s="38"/>
      <c r="BB182" s="39"/>
      <c r="BC182" s="39"/>
      <c r="BD182" s="40"/>
      <c r="BE182" s="40"/>
      <c r="BF182" s="42"/>
      <c r="BG182" s="42"/>
      <c r="BH182" s="42"/>
      <c r="BI182" s="42"/>
      <c r="BJ182" s="42"/>
    </row>
    <row r="183" spans="1:62" ht="15.75" customHeight="1">
      <c r="A183" s="80"/>
      <c r="B183" s="34"/>
      <c r="C183" s="35"/>
      <c r="D183" s="190"/>
      <c r="E183" s="42"/>
      <c r="F183" s="18"/>
      <c r="G183" s="42"/>
      <c r="H183" s="42"/>
      <c r="I183" s="42"/>
      <c r="J183" s="18"/>
      <c r="K183" s="18"/>
      <c r="L183" s="42"/>
      <c r="M183" s="42"/>
      <c r="N183" s="42"/>
      <c r="O183" s="42"/>
      <c r="P183" s="42"/>
      <c r="Q183" s="42"/>
      <c r="R183" s="42"/>
      <c r="S183" s="42"/>
      <c r="T183" s="42"/>
      <c r="U183" s="80"/>
      <c r="V183" s="42"/>
      <c r="W183" s="42"/>
      <c r="X183" s="42"/>
      <c r="Y183" s="42"/>
      <c r="Z183" s="42"/>
      <c r="AA183" s="100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>
        <f aca="true" t="shared" si="4" ref="BF183:BF190">SUM(V183,AB183,AH183,AN183,AT183,AZ183)</f>
        <v>0</v>
      </c>
      <c r="BG183" s="42"/>
      <c r="BH183" s="42"/>
      <c r="BI183" s="42"/>
      <c r="BJ183" s="42"/>
    </row>
    <row r="184" spans="1:62" ht="15.75" customHeight="1">
      <c r="A184" s="80"/>
      <c r="B184" s="34"/>
      <c r="C184" s="35"/>
      <c r="D184" s="145"/>
      <c r="E184" s="42"/>
      <c r="F184" s="18"/>
      <c r="G184" s="42"/>
      <c r="H184" s="42"/>
      <c r="I184" s="42"/>
      <c r="J184" s="18"/>
      <c r="K184" s="18"/>
      <c r="L184" s="42"/>
      <c r="M184" s="42"/>
      <c r="N184" s="42"/>
      <c r="O184" s="42"/>
      <c r="P184" s="42"/>
      <c r="Q184" s="42"/>
      <c r="R184" s="42"/>
      <c r="S184" s="42"/>
      <c r="T184" s="42"/>
      <c r="U184" s="80"/>
      <c r="V184" s="42"/>
      <c r="W184" s="42"/>
      <c r="X184" s="42"/>
      <c r="Y184" s="42"/>
      <c r="Z184" s="42"/>
      <c r="AA184" s="100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>
        <f t="shared" si="4"/>
        <v>0</v>
      </c>
      <c r="BG184" s="42"/>
      <c r="BH184" s="42"/>
      <c r="BI184" s="42"/>
      <c r="BJ184" s="42"/>
    </row>
    <row r="185" spans="1:62" ht="15.75" customHeight="1">
      <c r="A185" s="80"/>
      <c r="B185" s="34"/>
      <c r="C185" s="35"/>
      <c r="D185" s="145"/>
      <c r="E185" s="42"/>
      <c r="F185" s="18"/>
      <c r="G185" s="42"/>
      <c r="H185" s="42"/>
      <c r="I185" s="42"/>
      <c r="J185" s="18"/>
      <c r="K185" s="18"/>
      <c r="L185" s="42"/>
      <c r="M185" s="42"/>
      <c r="N185" s="42"/>
      <c r="O185" s="42"/>
      <c r="P185" s="42"/>
      <c r="Q185" s="42"/>
      <c r="R185" s="42"/>
      <c r="S185" s="42"/>
      <c r="T185" s="42"/>
      <c r="U185" s="80"/>
      <c r="V185" s="42"/>
      <c r="W185" s="42"/>
      <c r="X185" s="42"/>
      <c r="Y185" s="42"/>
      <c r="Z185" s="42"/>
      <c r="AA185" s="100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>
        <f t="shared" si="4"/>
        <v>0</v>
      </c>
      <c r="BG185" s="42"/>
      <c r="BH185" s="42"/>
      <c r="BI185" s="42"/>
      <c r="BJ185" s="42"/>
    </row>
    <row r="186" spans="1:62" ht="15.75" customHeight="1">
      <c r="A186" s="80"/>
      <c r="B186" s="34"/>
      <c r="C186" s="35"/>
      <c r="D186" s="145"/>
      <c r="E186" s="42"/>
      <c r="F186" s="18"/>
      <c r="G186" s="42"/>
      <c r="H186" s="42"/>
      <c r="I186" s="42"/>
      <c r="J186" s="18"/>
      <c r="K186" s="18"/>
      <c r="L186" s="42"/>
      <c r="M186" s="42"/>
      <c r="N186" s="42"/>
      <c r="O186" s="42"/>
      <c r="P186" s="42"/>
      <c r="Q186" s="42"/>
      <c r="R186" s="42"/>
      <c r="S186" s="42"/>
      <c r="T186" s="42"/>
      <c r="U186" s="80"/>
      <c r="V186" s="42"/>
      <c r="W186" s="42"/>
      <c r="X186" s="42"/>
      <c r="Y186" s="42"/>
      <c r="Z186" s="42"/>
      <c r="AA186" s="100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>
        <f t="shared" si="4"/>
        <v>0</v>
      </c>
      <c r="BG186" s="42"/>
      <c r="BH186" s="42"/>
      <c r="BI186" s="42"/>
      <c r="BJ186" s="42"/>
    </row>
    <row r="187" spans="1:62" ht="15.75" customHeight="1">
      <c r="A187" s="80"/>
      <c r="B187" s="34"/>
      <c r="C187" s="35"/>
      <c r="D187" s="145"/>
      <c r="E187" s="42"/>
      <c r="F187" s="18"/>
      <c r="G187" s="42"/>
      <c r="H187" s="42"/>
      <c r="I187" s="42"/>
      <c r="J187" s="18"/>
      <c r="K187" s="18"/>
      <c r="L187" s="42"/>
      <c r="M187" s="42"/>
      <c r="N187" s="42"/>
      <c r="O187" s="42"/>
      <c r="P187" s="42"/>
      <c r="Q187" s="42"/>
      <c r="R187" s="42"/>
      <c r="S187" s="42"/>
      <c r="T187" s="42"/>
      <c r="U187" s="80"/>
      <c r="V187" s="42"/>
      <c r="W187" s="42"/>
      <c r="X187" s="42"/>
      <c r="Y187" s="42"/>
      <c r="Z187" s="42"/>
      <c r="AA187" s="100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>
        <f t="shared" si="4"/>
        <v>0</v>
      </c>
      <c r="BG187" s="42"/>
      <c r="BH187" s="42"/>
      <c r="BI187" s="42"/>
      <c r="BJ187" s="42"/>
    </row>
    <row r="188" spans="1:62" ht="15.75" customHeight="1">
      <c r="A188" s="80"/>
      <c r="B188" s="34"/>
      <c r="C188" s="35"/>
      <c r="D188" s="145"/>
      <c r="E188" s="42"/>
      <c r="F188" s="18"/>
      <c r="G188" s="42"/>
      <c r="H188" s="42"/>
      <c r="I188" s="42"/>
      <c r="J188" s="18"/>
      <c r="K188" s="18"/>
      <c r="L188" s="42"/>
      <c r="M188" s="42"/>
      <c r="N188" s="42"/>
      <c r="O188" s="42"/>
      <c r="P188" s="42"/>
      <c r="Q188" s="42"/>
      <c r="R188" s="42"/>
      <c r="S188" s="42"/>
      <c r="T188" s="42"/>
      <c r="U188" s="80"/>
      <c r="V188" s="42"/>
      <c r="W188" s="42"/>
      <c r="X188" s="42"/>
      <c r="Y188" s="42"/>
      <c r="Z188" s="42"/>
      <c r="AA188" s="100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>
        <f t="shared" si="4"/>
        <v>0</v>
      </c>
      <c r="BG188" s="42"/>
      <c r="BH188" s="42"/>
      <c r="BI188" s="42"/>
      <c r="BJ188" s="42"/>
    </row>
    <row r="189" spans="1:62" ht="15.75" customHeight="1">
      <c r="A189" s="80"/>
      <c r="B189" s="34"/>
      <c r="C189" s="35"/>
      <c r="D189" s="145"/>
      <c r="E189" s="42"/>
      <c r="F189" s="18"/>
      <c r="G189" s="42"/>
      <c r="H189" s="42"/>
      <c r="I189" s="42"/>
      <c r="J189" s="18"/>
      <c r="K189" s="18"/>
      <c r="L189" s="42"/>
      <c r="M189" s="42"/>
      <c r="N189" s="42"/>
      <c r="O189" s="42"/>
      <c r="P189" s="42"/>
      <c r="Q189" s="42"/>
      <c r="R189" s="42"/>
      <c r="S189" s="42"/>
      <c r="T189" s="42"/>
      <c r="U189" s="80"/>
      <c r="V189" s="42"/>
      <c r="W189" s="42"/>
      <c r="X189" s="42"/>
      <c r="Y189" s="42"/>
      <c r="Z189" s="42"/>
      <c r="AA189" s="100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>
        <f t="shared" si="4"/>
        <v>0</v>
      </c>
      <c r="BG189" s="42"/>
      <c r="BH189" s="42"/>
      <c r="BI189" s="42"/>
      <c r="BJ189" s="42"/>
    </row>
    <row r="190" spans="1:62" ht="15.75" customHeight="1">
      <c r="A190" s="172"/>
      <c r="B190" s="145"/>
      <c r="C190" s="145"/>
      <c r="D190" s="145"/>
      <c r="E190" s="42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81"/>
      <c r="V190" s="18"/>
      <c r="W190" s="18"/>
      <c r="X190" s="18"/>
      <c r="Y190" s="18"/>
      <c r="Z190" s="18"/>
      <c r="AA190" s="102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42">
        <f t="shared" si="4"/>
        <v>0</v>
      </c>
      <c r="BG190" s="42"/>
      <c r="BH190" s="42"/>
      <c r="BI190" s="42"/>
      <c r="BJ190" s="42"/>
    </row>
    <row r="191" spans="1:62" ht="15.75" customHeight="1">
      <c r="A191" s="172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81"/>
      <c r="V191" s="206"/>
      <c r="W191" s="145"/>
      <c r="X191" s="145"/>
      <c r="Y191" s="145"/>
      <c r="Z191" s="85"/>
      <c r="AA191" s="104"/>
      <c r="AB191" s="206"/>
      <c r="AC191" s="145"/>
      <c r="AD191" s="145"/>
      <c r="AE191" s="145"/>
      <c r="AF191" s="85"/>
      <c r="AG191" s="85"/>
      <c r="AH191" s="206"/>
      <c r="AI191" s="145"/>
      <c r="AJ191" s="145"/>
      <c r="AK191" s="145"/>
      <c r="AL191" s="85"/>
      <c r="AM191" s="85"/>
      <c r="AN191" s="206"/>
      <c r="AO191" s="145"/>
      <c r="AP191" s="145"/>
      <c r="AQ191" s="145"/>
      <c r="AR191" s="85"/>
      <c r="AS191" s="85"/>
      <c r="AT191" s="206"/>
      <c r="AU191" s="145"/>
      <c r="AV191" s="145"/>
      <c r="AW191" s="145"/>
      <c r="AX191" s="85"/>
      <c r="AY191" s="85"/>
      <c r="AZ191" s="172"/>
      <c r="BA191" s="145"/>
      <c r="BB191" s="145"/>
      <c r="BC191" s="145"/>
      <c r="BD191" s="145"/>
      <c r="BE191" s="145"/>
      <c r="BF191" s="42"/>
      <c r="BG191" s="42"/>
      <c r="BH191" s="42"/>
      <c r="BI191" s="42"/>
      <c r="BJ191" s="42"/>
    </row>
    <row r="192" spans="1:62" ht="15.75" customHeight="1">
      <c r="A192" s="80"/>
      <c r="B192" s="34"/>
      <c r="C192" s="35"/>
      <c r="D192" s="190"/>
      <c r="E192" s="42"/>
      <c r="F192" s="18"/>
      <c r="G192" s="42"/>
      <c r="H192" s="42"/>
      <c r="I192" s="42"/>
      <c r="J192" s="18"/>
      <c r="K192" s="18"/>
      <c r="L192" s="42"/>
      <c r="M192" s="42"/>
      <c r="N192" s="42"/>
      <c r="O192" s="42"/>
      <c r="P192" s="42"/>
      <c r="Q192" s="42"/>
      <c r="R192" s="42"/>
      <c r="S192" s="42"/>
      <c r="T192" s="42"/>
      <c r="U192" s="80"/>
      <c r="V192" s="42"/>
      <c r="W192" s="42"/>
      <c r="X192" s="42"/>
      <c r="Y192" s="42"/>
      <c r="Z192" s="42"/>
      <c r="AA192" s="100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>
        <f aca="true" t="shared" si="5" ref="BF192:BF199">SUM(V192,AB192,AH192,AN192,AT192,AZ192,)</f>
        <v>0</v>
      </c>
      <c r="BG192" s="42"/>
      <c r="BH192" s="42"/>
      <c r="BI192" s="42"/>
      <c r="BJ192" s="42"/>
    </row>
    <row r="193" spans="1:62" ht="15.75" customHeight="1">
      <c r="A193" s="80"/>
      <c r="B193" s="34"/>
      <c r="C193" s="35"/>
      <c r="D193" s="145"/>
      <c r="E193" s="42"/>
      <c r="F193" s="18"/>
      <c r="G193" s="42"/>
      <c r="H193" s="42"/>
      <c r="I193" s="42"/>
      <c r="J193" s="18"/>
      <c r="K193" s="18"/>
      <c r="L193" s="42"/>
      <c r="M193" s="42"/>
      <c r="N193" s="42"/>
      <c r="O193" s="42"/>
      <c r="P193" s="42"/>
      <c r="Q193" s="42"/>
      <c r="R193" s="42"/>
      <c r="S193" s="42"/>
      <c r="T193" s="42"/>
      <c r="U193" s="80"/>
      <c r="V193" s="42"/>
      <c r="W193" s="42"/>
      <c r="X193" s="42"/>
      <c r="Y193" s="42"/>
      <c r="Z193" s="42"/>
      <c r="AA193" s="100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>
        <f t="shared" si="5"/>
        <v>0</v>
      </c>
      <c r="BG193" s="42"/>
      <c r="BH193" s="42"/>
      <c r="BI193" s="42"/>
      <c r="BJ193" s="42"/>
    </row>
    <row r="194" spans="1:62" ht="15.75" customHeight="1">
      <c r="A194" s="80"/>
      <c r="B194" s="34"/>
      <c r="C194" s="35"/>
      <c r="D194" s="145"/>
      <c r="E194" s="42"/>
      <c r="F194" s="18"/>
      <c r="G194" s="42"/>
      <c r="H194" s="42"/>
      <c r="I194" s="42"/>
      <c r="J194" s="18"/>
      <c r="K194" s="18"/>
      <c r="L194" s="42"/>
      <c r="M194" s="42"/>
      <c r="N194" s="42"/>
      <c r="O194" s="42"/>
      <c r="P194" s="42"/>
      <c r="Q194" s="42"/>
      <c r="R194" s="42"/>
      <c r="S194" s="42"/>
      <c r="T194" s="42"/>
      <c r="U194" s="80"/>
      <c r="V194" s="42"/>
      <c r="W194" s="42"/>
      <c r="X194" s="42"/>
      <c r="Y194" s="42"/>
      <c r="Z194" s="42"/>
      <c r="AA194" s="100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>
        <f t="shared" si="5"/>
        <v>0</v>
      </c>
      <c r="BG194" s="42"/>
      <c r="BH194" s="42"/>
      <c r="BI194" s="42"/>
      <c r="BJ194" s="42"/>
    </row>
    <row r="195" spans="1:62" ht="15.75" customHeight="1">
      <c r="A195" s="80"/>
      <c r="B195" s="34"/>
      <c r="C195" s="35"/>
      <c r="D195" s="145"/>
      <c r="E195" s="42"/>
      <c r="F195" s="18"/>
      <c r="G195" s="42"/>
      <c r="H195" s="42"/>
      <c r="I195" s="42"/>
      <c r="J195" s="18"/>
      <c r="K195" s="18"/>
      <c r="L195" s="42"/>
      <c r="M195" s="42"/>
      <c r="N195" s="42"/>
      <c r="O195" s="42"/>
      <c r="P195" s="42"/>
      <c r="Q195" s="42"/>
      <c r="R195" s="42"/>
      <c r="S195" s="42"/>
      <c r="T195" s="42"/>
      <c r="U195" s="80"/>
      <c r="V195" s="42"/>
      <c r="W195" s="42"/>
      <c r="X195" s="42"/>
      <c r="Y195" s="42"/>
      <c r="Z195" s="42"/>
      <c r="AA195" s="100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>
        <f t="shared" si="5"/>
        <v>0</v>
      </c>
      <c r="BG195" s="42"/>
      <c r="BH195" s="42"/>
      <c r="BI195" s="42"/>
      <c r="BJ195" s="42"/>
    </row>
    <row r="196" spans="1:62" ht="15.75" customHeight="1">
      <c r="A196" s="80"/>
      <c r="B196" s="34"/>
      <c r="C196" s="35"/>
      <c r="D196" s="145"/>
      <c r="E196" s="42"/>
      <c r="F196" s="18"/>
      <c r="G196" s="42"/>
      <c r="H196" s="42"/>
      <c r="I196" s="42"/>
      <c r="J196" s="18"/>
      <c r="K196" s="18"/>
      <c r="L196" s="42"/>
      <c r="M196" s="42"/>
      <c r="N196" s="42"/>
      <c r="O196" s="42"/>
      <c r="P196" s="42"/>
      <c r="Q196" s="42"/>
      <c r="R196" s="42"/>
      <c r="S196" s="42"/>
      <c r="T196" s="42"/>
      <c r="U196" s="80"/>
      <c r="V196" s="42"/>
      <c r="W196" s="42"/>
      <c r="X196" s="42"/>
      <c r="Y196" s="42"/>
      <c r="Z196" s="42"/>
      <c r="AA196" s="100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>
        <f t="shared" si="5"/>
        <v>0</v>
      </c>
      <c r="BG196" s="42"/>
      <c r="BH196" s="42"/>
      <c r="BI196" s="42"/>
      <c r="BJ196" s="42"/>
    </row>
    <row r="197" spans="1:62" ht="15.75" customHeight="1">
      <c r="A197" s="80"/>
      <c r="B197" s="34"/>
      <c r="C197" s="35"/>
      <c r="D197" s="145"/>
      <c r="E197" s="42"/>
      <c r="F197" s="18"/>
      <c r="G197" s="42"/>
      <c r="H197" s="42"/>
      <c r="I197" s="42"/>
      <c r="J197" s="18"/>
      <c r="K197" s="18"/>
      <c r="L197" s="42"/>
      <c r="M197" s="42"/>
      <c r="N197" s="42"/>
      <c r="O197" s="42"/>
      <c r="P197" s="42"/>
      <c r="Q197" s="42"/>
      <c r="R197" s="42"/>
      <c r="S197" s="42"/>
      <c r="T197" s="42"/>
      <c r="U197" s="80"/>
      <c r="V197" s="42"/>
      <c r="W197" s="42"/>
      <c r="X197" s="42"/>
      <c r="Y197" s="42"/>
      <c r="Z197" s="42"/>
      <c r="AA197" s="100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>
        <f t="shared" si="5"/>
        <v>0</v>
      </c>
      <c r="BG197" s="42"/>
      <c r="BH197" s="42"/>
      <c r="BI197" s="42"/>
      <c r="BJ197" s="42"/>
    </row>
    <row r="198" spans="1:62" ht="15.75" customHeight="1">
      <c r="A198" s="80"/>
      <c r="B198" s="34"/>
      <c r="C198" s="35"/>
      <c r="D198" s="145"/>
      <c r="E198" s="42"/>
      <c r="F198" s="18"/>
      <c r="G198" s="42"/>
      <c r="H198" s="42"/>
      <c r="I198" s="42"/>
      <c r="J198" s="18"/>
      <c r="K198" s="18"/>
      <c r="L198" s="42"/>
      <c r="M198" s="42"/>
      <c r="N198" s="42"/>
      <c r="O198" s="42"/>
      <c r="P198" s="42"/>
      <c r="Q198" s="42"/>
      <c r="R198" s="42"/>
      <c r="S198" s="42"/>
      <c r="T198" s="42"/>
      <c r="U198" s="80"/>
      <c r="V198" s="42"/>
      <c r="W198" s="42"/>
      <c r="X198" s="42"/>
      <c r="Y198" s="42"/>
      <c r="Z198" s="42"/>
      <c r="AA198" s="100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>
        <f t="shared" si="5"/>
        <v>0</v>
      </c>
      <c r="BG198" s="42"/>
      <c r="BH198" s="42"/>
      <c r="BI198" s="42"/>
      <c r="BJ198" s="42"/>
    </row>
    <row r="199" spans="1:62" ht="15.75" customHeight="1">
      <c r="A199" s="172"/>
      <c r="B199" s="145"/>
      <c r="C199" s="145"/>
      <c r="D199" s="145"/>
      <c r="E199" s="42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81"/>
      <c r="V199" s="18"/>
      <c r="W199" s="18"/>
      <c r="X199" s="18"/>
      <c r="Y199" s="18"/>
      <c r="Z199" s="18"/>
      <c r="AA199" s="102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42">
        <f t="shared" si="5"/>
        <v>0</v>
      </c>
      <c r="BG199" s="42"/>
      <c r="BH199" s="42"/>
      <c r="BI199" s="42"/>
      <c r="BJ199" s="42"/>
    </row>
    <row r="200" spans="1:62" ht="15.75" customHeight="1">
      <c r="A200" s="172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81"/>
      <c r="V200" s="206"/>
      <c r="W200" s="145"/>
      <c r="X200" s="145"/>
      <c r="Y200" s="145"/>
      <c r="Z200" s="85"/>
      <c r="AA200" s="104"/>
      <c r="AB200" s="206"/>
      <c r="AC200" s="145"/>
      <c r="AD200" s="145"/>
      <c r="AE200" s="145"/>
      <c r="AF200" s="85"/>
      <c r="AG200" s="85"/>
      <c r="AH200" s="206"/>
      <c r="AI200" s="145"/>
      <c r="AJ200" s="145"/>
      <c r="AK200" s="145"/>
      <c r="AL200" s="85"/>
      <c r="AM200" s="85"/>
      <c r="AN200" s="206"/>
      <c r="AO200" s="145"/>
      <c r="AP200" s="145"/>
      <c r="AQ200" s="145"/>
      <c r="AR200" s="85"/>
      <c r="AS200" s="85"/>
      <c r="AT200" s="172"/>
      <c r="AU200" s="145"/>
      <c r="AV200" s="145"/>
      <c r="AW200" s="145"/>
      <c r="AX200" s="81"/>
      <c r="AY200" s="81"/>
      <c r="AZ200" s="172"/>
      <c r="BA200" s="145"/>
      <c r="BB200" s="145"/>
      <c r="BC200" s="145"/>
      <c r="BD200" s="145"/>
      <c r="BE200" s="145"/>
      <c r="BF200" s="42"/>
      <c r="BG200" s="42"/>
      <c r="BH200" s="42"/>
      <c r="BI200" s="42"/>
      <c r="BJ200" s="42"/>
    </row>
    <row r="201" spans="1:62" ht="15.75" customHeight="1">
      <c r="A201" s="80"/>
      <c r="B201" s="34"/>
      <c r="C201" s="35"/>
      <c r="D201" s="190"/>
      <c r="E201" s="42"/>
      <c r="F201" s="18"/>
      <c r="G201" s="42"/>
      <c r="H201" s="42"/>
      <c r="I201" s="42"/>
      <c r="J201" s="18"/>
      <c r="K201" s="18"/>
      <c r="L201" s="42"/>
      <c r="M201" s="42"/>
      <c r="N201" s="42"/>
      <c r="O201" s="42"/>
      <c r="P201" s="42"/>
      <c r="Q201" s="42"/>
      <c r="R201" s="42"/>
      <c r="S201" s="42"/>
      <c r="T201" s="42"/>
      <c r="U201" s="80"/>
      <c r="V201" s="42"/>
      <c r="W201" s="42"/>
      <c r="X201" s="42"/>
      <c r="Y201" s="42"/>
      <c r="Z201" s="42"/>
      <c r="AA201" s="100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>
        <f aca="true" t="shared" si="6" ref="BF201:BF206">SUM(V201,AB201,AH201,AN201,AT201,AZ201)</f>
        <v>0</v>
      </c>
      <c r="BG201" s="42"/>
      <c r="BH201" s="42"/>
      <c r="BI201" s="42"/>
      <c r="BJ201" s="42"/>
    </row>
    <row r="202" spans="1:62" ht="15.75" customHeight="1">
      <c r="A202" s="80"/>
      <c r="B202" s="34"/>
      <c r="C202" s="35"/>
      <c r="D202" s="145"/>
      <c r="E202" s="42"/>
      <c r="F202" s="18"/>
      <c r="G202" s="42"/>
      <c r="H202" s="42"/>
      <c r="I202" s="42"/>
      <c r="J202" s="18"/>
      <c r="K202" s="18"/>
      <c r="L202" s="42"/>
      <c r="M202" s="42"/>
      <c r="N202" s="42"/>
      <c r="O202" s="42"/>
      <c r="P202" s="42"/>
      <c r="Q202" s="42"/>
      <c r="R202" s="42"/>
      <c r="S202" s="42"/>
      <c r="T202" s="42"/>
      <c r="U202" s="80"/>
      <c r="V202" s="42"/>
      <c r="W202" s="42"/>
      <c r="X202" s="42"/>
      <c r="Y202" s="42"/>
      <c r="Z202" s="42"/>
      <c r="AA202" s="100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>
        <f t="shared" si="6"/>
        <v>0</v>
      </c>
      <c r="BG202" s="42"/>
      <c r="BH202" s="42"/>
      <c r="BI202" s="42"/>
      <c r="BJ202" s="42"/>
    </row>
    <row r="203" spans="1:62" ht="15.75" customHeight="1">
      <c r="A203" s="80"/>
      <c r="B203" s="34"/>
      <c r="C203" s="35"/>
      <c r="D203" s="145"/>
      <c r="E203" s="42"/>
      <c r="F203" s="18"/>
      <c r="G203" s="42"/>
      <c r="H203" s="42"/>
      <c r="I203" s="42"/>
      <c r="J203" s="18"/>
      <c r="K203" s="18"/>
      <c r="L203" s="42"/>
      <c r="M203" s="42"/>
      <c r="N203" s="42"/>
      <c r="O203" s="42"/>
      <c r="P203" s="42"/>
      <c r="Q203" s="42"/>
      <c r="R203" s="42"/>
      <c r="S203" s="42"/>
      <c r="T203" s="42"/>
      <c r="U203" s="80"/>
      <c r="V203" s="42"/>
      <c r="W203" s="42"/>
      <c r="X203" s="42"/>
      <c r="Y203" s="42"/>
      <c r="Z203" s="42"/>
      <c r="AA203" s="100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>
        <f t="shared" si="6"/>
        <v>0</v>
      </c>
      <c r="BG203" s="42"/>
      <c r="BH203" s="42"/>
      <c r="BI203" s="42"/>
      <c r="BJ203" s="42"/>
    </row>
    <row r="204" spans="1:62" ht="15.75" customHeight="1">
      <c r="A204" s="80"/>
      <c r="B204" s="34"/>
      <c r="C204" s="35"/>
      <c r="D204" s="145"/>
      <c r="E204" s="42"/>
      <c r="F204" s="18"/>
      <c r="G204" s="42"/>
      <c r="H204" s="42"/>
      <c r="I204" s="42"/>
      <c r="J204" s="18"/>
      <c r="K204" s="18"/>
      <c r="L204" s="42"/>
      <c r="M204" s="42"/>
      <c r="N204" s="42"/>
      <c r="O204" s="42"/>
      <c r="P204" s="42"/>
      <c r="Q204" s="42"/>
      <c r="R204" s="42"/>
      <c r="S204" s="42"/>
      <c r="T204" s="42"/>
      <c r="U204" s="80"/>
      <c r="V204" s="42"/>
      <c r="W204" s="42"/>
      <c r="X204" s="42"/>
      <c r="Y204" s="42"/>
      <c r="Z204" s="42"/>
      <c r="AA204" s="100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>
        <f t="shared" si="6"/>
        <v>0</v>
      </c>
      <c r="BG204" s="42"/>
      <c r="BH204" s="42"/>
      <c r="BI204" s="42"/>
      <c r="BJ204" s="42"/>
    </row>
    <row r="205" spans="1:62" ht="15.75" customHeight="1">
      <c r="A205" s="80"/>
      <c r="B205" s="34"/>
      <c r="C205" s="35"/>
      <c r="D205" s="145"/>
      <c r="E205" s="42"/>
      <c r="F205" s="18"/>
      <c r="G205" s="42"/>
      <c r="H205" s="42"/>
      <c r="I205" s="42"/>
      <c r="J205" s="18"/>
      <c r="K205" s="18"/>
      <c r="L205" s="42"/>
      <c r="M205" s="42"/>
      <c r="N205" s="42"/>
      <c r="O205" s="42"/>
      <c r="P205" s="42"/>
      <c r="Q205" s="42"/>
      <c r="R205" s="42"/>
      <c r="S205" s="42"/>
      <c r="T205" s="42"/>
      <c r="U205" s="80"/>
      <c r="V205" s="42"/>
      <c r="W205" s="42"/>
      <c r="X205" s="42"/>
      <c r="Y205" s="42"/>
      <c r="Z205" s="42"/>
      <c r="AA205" s="100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>
        <f t="shared" si="6"/>
        <v>0</v>
      </c>
      <c r="BG205" s="42"/>
      <c r="BH205" s="42"/>
      <c r="BI205" s="42"/>
      <c r="BJ205" s="42"/>
    </row>
    <row r="206" spans="1:62" ht="15.75" customHeight="1">
      <c r="A206" s="172"/>
      <c r="B206" s="145"/>
      <c r="C206" s="145"/>
      <c r="D206" s="145"/>
      <c r="E206" s="42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81"/>
      <c r="V206" s="18"/>
      <c r="W206" s="18"/>
      <c r="X206" s="18"/>
      <c r="Y206" s="18"/>
      <c r="Z206" s="18"/>
      <c r="AA206" s="102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42">
        <f t="shared" si="6"/>
        <v>0</v>
      </c>
      <c r="BG206" s="42"/>
      <c r="BH206" s="42"/>
      <c r="BI206" s="42"/>
      <c r="BJ206" s="42"/>
    </row>
    <row r="207" spans="1:62" ht="15.75" customHeight="1">
      <c r="A207" s="172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81"/>
      <c r="V207" s="206"/>
      <c r="W207" s="145"/>
      <c r="X207" s="145"/>
      <c r="Y207" s="145"/>
      <c r="Z207" s="85"/>
      <c r="AA207" s="104"/>
      <c r="AB207" s="206"/>
      <c r="AC207" s="145"/>
      <c r="AD207" s="145"/>
      <c r="AE207" s="145"/>
      <c r="AF207" s="85"/>
      <c r="AG207" s="85"/>
      <c r="AH207" s="206"/>
      <c r="AI207" s="145"/>
      <c r="AJ207" s="145"/>
      <c r="AK207" s="145"/>
      <c r="AL207" s="85"/>
      <c r="AM207" s="85"/>
      <c r="AN207" s="172"/>
      <c r="AO207" s="145"/>
      <c r="AP207" s="145"/>
      <c r="AQ207" s="145"/>
      <c r="AR207" s="81"/>
      <c r="AS207" s="81"/>
      <c r="AT207" s="172"/>
      <c r="AU207" s="145"/>
      <c r="AV207" s="145"/>
      <c r="AW207" s="145"/>
      <c r="AX207" s="81"/>
      <c r="AY207" s="81"/>
      <c r="AZ207" s="172"/>
      <c r="BA207" s="145"/>
      <c r="BB207" s="145"/>
      <c r="BC207" s="145"/>
      <c r="BD207" s="145"/>
      <c r="BE207" s="145"/>
      <c r="BF207" s="42"/>
      <c r="BG207" s="42"/>
      <c r="BH207" s="42"/>
      <c r="BI207" s="42"/>
      <c r="BJ207" s="42"/>
    </row>
    <row r="208" spans="1:62" ht="15.75" customHeight="1">
      <c r="A208" s="80"/>
      <c r="B208" s="34"/>
      <c r="C208" s="41"/>
      <c r="D208" s="190"/>
      <c r="E208" s="42"/>
      <c r="F208" s="18"/>
      <c r="G208" s="42"/>
      <c r="H208" s="42"/>
      <c r="I208" s="42"/>
      <c r="J208" s="18"/>
      <c r="K208" s="18"/>
      <c r="L208" s="42"/>
      <c r="M208" s="42"/>
      <c r="N208" s="42"/>
      <c r="O208" s="42"/>
      <c r="P208" s="42"/>
      <c r="Q208" s="42"/>
      <c r="R208" s="42"/>
      <c r="S208" s="42"/>
      <c r="T208" s="42"/>
      <c r="U208" s="80"/>
      <c r="V208" s="42"/>
      <c r="W208" s="42"/>
      <c r="X208" s="42"/>
      <c r="Y208" s="42"/>
      <c r="Z208" s="42"/>
      <c r="AA208" s="100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>
        <f>SUM(V208,AB208,AH208,AN208,AT208,AZ208)</f>
        <v>0</v>
      </c>
      <c r="BG208" s="42"/>
      <c r="BH208" s="42"/>
      <c r="BI208" s="42"/>
      <c r="BJ208" s="42"/>
    </row>
    <row r="209" spans="1:62" ht="15.75" customHeight="1">
      <c r="A209" s="80"/>
      <c r="B209" s="34"/>
      <c r="C209" s="41"/>
      <c r="D209" s="145"/>
      <c r="E209" s="42"/>
      <c r="F209" s="18"/>
      <c r="G209" s="42"/>
      <c r="H209" s="42"/>
      <c r="I209" s="42"/>
      <c r="J209" s="18"/>
      <c r="K209" s="18"/>
      <c r="L209" s="42"/>
      <c r="M209" s="42"/>
      <c r="N209" s="42"/>
      <c r="O209" s="42"/>
      <c r="P209" s="42"/>
      <c r="Q209" s="42"/>
      <c r="R209" s="42"/>
      <c r="S209" s="42"/>
      <c r="T209" s="42"/>
      <c r="U209" s="80"/>
      <c r="V209" s="42"/>
      <c r="W209" s="42"/>
      <c r="X209" s="42"/>
      <c r="Y209" s="42"/>
      <c r="Z209" s="42"/>
      <c r="AA209" s="100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>
        <f>SUM(V209,AB209,AH209,AN209,AT209,AZ209)</f>
        <v>0</v>
      </c>
      <c r="BG209" s="42"/>
      <c r="BH209" s="42"/>
      <c r="BI209" s="42"/>
      <c r="BJ209" s="42"/>
    </row>
    <row r="210" spans="1:62" ht="15.75" customHeight="1">
      <c r="A210" s="80"/>
      <c r="B210" s="34"/>
      <c r="C210" s="41"/>
      <c r="D210" s="145"/>
      <c r="E210" s="42"/>
      <c r="F210" s="18"/>
      <c r="G210" s="42"/>
      <c r="H210" s="42"/>
      <c r="I210" s="42"/>
      <c r="J210" s="18"/>
      <c r="K210" s="18"/>
      <c r="L210" s="42"/>
      <c r="M210" s="42"/>
      <c r="N210" s="42"/>
      <c r="O210" s="42"/>
      <c r="P210" s="42"/>
      <c r="Q210" s="42"/>
      <c r="R210" s="42"/>
      <c r="S210" s="42"/>
      <c r="T210" s="42"/>
      <c r="U210" s="80"/>
      <c r="V210" s="42"/>
      <c r="W210" s="42"/>
      <c r="X210" s="42"/>
      <c r="Y210" s="42"/>
      <c r="Z210" s="42"/>
      <c r="AA210" s="100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>
        <f>SUM(V210,AB210,AH210,AN210,AT210,AZ210)</f>
        <v>0</v>
      </c>
      <c r="BG210" s="42"/>
      <c r="BH210" s="42"/>
      <c r="BI210" s="42"/>
      <c r="BJ210" s="42"/>
    </row>
    <row r="211" spans="1:62" ht="15.75" customHeight="1">
      <c r="A211" s="80"/>
      <c r="B211" s="34"/>
      <c r="C211" s="41"/>
      <c r="D211" s="145"/>
      <c r="E211" s="42"/>
      <c r="F211" s="18"/>
      <c r="G211" s="42"/>
      <c r="H211" s="42"/>
      <c r="I211" s="42"/>
      <c r="J211" s="18"/>
      <c r="K211" s="18"/>
      <c r="L211" s="42"/>
      <c r="M211" s="42"/>
      <c r="N211" s="42"/>
      <c r="O211" s="42"/>
      <c r="P211" s="42"/>
      <c r="Q211" s="42"/>
      <c r="R211" s="42"/>
      <c r="S211" s="42"/>
      <c r="T211" s="42"/>
      <c r="U211" s="80"/>
      <c r="V211" s="42"/>
      <c r="W211" s="42"/>
      <c r="X211" s="42"/>
      <c r="Y211" s="42"/>
      <c r="Z211" s="42"/>
      <c r="AA211" s="100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>
        <f>SUM(V211,AB211,AH211,AN211,AT211,AZ211)</f>
        <v>0</v>
      </c>
      <c r="BG211" s="42"/>
      <c r="BH211" s="42"/>
      <c r="BI211" s="42"/>
      <c r="BJ211" s="42"/>
    </row>
    <row r="212" spans="1:62" ht="15.75" customHeight="1">
      <c r="A212" s="172"/>
      <c r="B212" s="145"/>
      <c r="C212" s="145"/>
      <c r="D212" s="145"/>
      <c r="E212" s="42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81"/>
      <c r="V212" s="18"/>
      <c r="W212" s="18"/>
      <c r="X212" s="18"/>
      <c r="Y212" s="18"/>
      <c r="Z212" s="18"/>
      <c r="AA212" s="102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42">
        <f>SUM(V212,AB212,AH212,AN212,AT212,AZ212)</f>
        <v>0</v>
      </c>
      <c r="BG212" s="42"/>
      <c r="BH212" s="42"/>
      <c r="BI212" s="42"/>
      <c r="BJ212" s="42"/>
    </row>
    <row r="213" spans="1:62" ht="15.75" customHeight="1">
      <c r="A213" s="172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81"/>
      <c r="V213" s="206"/>
      <c r="W213" s="145"/>
      <c r="X213" s="145"/>
      <c r="Y213" s="145"/>
      <c r="Z213" s="85"/>
      <c r="AA213" s="104"/>
      <c r="AB213" s="206"/>
      <c r="AC213" s="145"/>
      <c r="AD213" s="145"/>
      <c r="AE213" s="145"/>
      <c r="AF213" s="85"/>
      <c r="AG213" s="85"/>
      <c r="AH213" s="172"/>
      <c r="AI213" s="145"/>
      <c r="AJ213" s="145"/>
      <c r="AK213" s="145"/>
      <c r="AL213" s="81"/>
      <c r="AM213" s="81"/>
      <c r="AN213" s="172"/>
      <c r="AO213" s="145"/>
      <c r="AP213" s="145"/>
      <c r="AQ213" s="145"/>
      <c r="AR213" s="81"/>
      <c r="AS213" s="81"/>
      <c r="AT213" s="172"/>
      <c r="AU213" s="145"/>
      <c r="AV213" s="145"/>
      <c r="AW213" s="145"/>
      <c r="AX213" s="81"/>
      <c r="AY213" s="81"/>
      <c r="AZ213" s="172"/>
      <c r="BA213" s="145"/>
      <c r="BB213" s="145"/>
      <c r="BC213" s="145"/>
      <c r="BD213" s="145"/>
      <c r="BE213" s="145"/>
      <c r="BF213" s="42"/>
      <c r="BG213" s="42"/>
      <c r="BH213" s="42"/>
      <c r="BI213" s="42"/>
      <c r="BJ213" s="42"/>
    </row>
    <row r="214" spans="1:62" ht="15.75" customHeight="1">
      <c r="A214" s="80"/>
      <c r="B214" s="34"/>
      <c r="C214" s="41"/>
      <c r="D214" s="190"/>
      <c r="E214" s="42"/>
      <c r="F214" s="18"/>
      <c r="G214" s="42"/>
      <c r="H214" s="42"/>
      <c r="I214" s="42"/>
      <c r="J214" s="18"/>
      <c r="K214" s="18"/>
      <c r="L214" s="42"/>
      <c r="M214" s="42"/>
      <c r="N214" s="42"/>
      <c r="O214" s="42"/>
      <c r="P214" s="42"/>
      <c r="Q214" s="42"/>
      <c r="R214" s="42"/>
      <c r="S214" s="42"/>
      <c r="T214" s="42"/>
      <c r="U214" s="80"/>
      <c r="V214" s="42"/>
      <c r="W214" s="42"/>
      <c r="X214" s="42"/>
      <c r="Y214" s="42"/>
      <c r="Z214" s="42"/>
      <c r="AA214" s="100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>
        <f>SUM(V214,AB214,AH214,AN214,AT214,AZ214)</f>
        <v>0</v>
      </c>
      <c r="BG214" s="42"/>
      <c r="BH214" s="42"/>
      <c r="BI214" s="42"/>
      <c r="BJ214" s="42"/>
    </row>
    <row r="215" spans="1:62" ht="15.75" customHeight="1">
      <c r="A215" s="80"/>
      <c r="B215" s="34"/>
      <c r="C215" s="41"/>
      <c r="D215" s="145"/>
      <c r="E215" s="42"/>
      <c r="F215" s="18"/>
      <c r="G215" s="42"/>
      <c r="H215" s="42"/>
      <c r="I215" s="42"/>
      <c r="J215" s="18"/>
      <c r="K215" s="18"/>
      <c r="L215" s="42"/>
      <c r="M215" s="42"/>
      <c r="N215" s="42"/>
      <c r="O215" s="42"/>
      <c r="P215" s="42"/>
      <c r="Q215" s="42"/>
      <c r="R215" s="42"/>
      <c r="S215" s="42"/>
      <c r="T215" s="42"/>
      <c r="U215" s="80"/>
      <c r="V215" s="42"/>
      <c r="W215" s="42"/>
      <c r="X215" s="42"/>
      <c r="Y215" s="42"/>
      <c r="Z215" s="42"/>
      <c r="AA215" s="100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>
        <f>SUM(V215,AB215,AH215,AN215,AT215,AZ215)</f>
        <v>0</v>
      </c>
      <c r="BG215" s="42"/>
      <c r="BH215" s="42"/>
      <c r="BI215" s="42"/>
      <c r="BJ215" s="42"/>
    </row>
    <row r="216" spans="1:62" ht="15.75" customHeight="1">
      <c r="A216" s="80"/>
      <c r="B216" s="34"/>
      <c r="C216" s="41"/>
      <c r="D216" s="145"/>
      <c r="E216" s="42"/>
      <c r="F216" s="18"/>
      <c r="G216" s="42"/>
      <c r="H216" s="42"/>
      <c r="I216" s="42"/>
      <c r="J216" s="18"/>
      <c r="K216" s="18"/>
      <c r="L216" s="42"/>
      <c r="M216" s="42"/>
      <c r="N216" s="42"/>
      <c r="O216" s="42"/>
      <c r="P216" s="42"/>
      <c r="Q216" s="42"/>
      <c r="R216" s="42"/>
      <c r="S216" s="42"/>
      <c r="T216" s="42"/>
      <c r="U216" s="80"/>
      <c r="V216" s="42"/>
      <c r="W216" s="42"/>
      <c r="X216" s="42"/>
      <c r="Y216" s="42"/>
      <c r="Z216" s="42"/>
      <c r="AA216" s="100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>
        <f>SUM(V216,AB216,AH216,AN216,AT216,AZ216)</f>
        <v>0</v>
      </c>
      <c r="BG216" s="42"/>
      <c r="BH216" s="42"/>
      <c r="BI216" s="42"/>
      <c r="BJ216" s="42"/>
    </row>
    <row r="217" spans="1:62" ht="18" customHeight="1">
      <c r="A217" s="172"/>
      <c r="B217" s="145"/>
      <c r="C217" s="145"/>
      <c r="D217" s="145"/>
      <c r="E217" s="42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81"/>
      <c r="V217" s="18"/>
      <c r="W217" s="18"/>
      <c r="X217" s="18"/>
      <c r="Y217" s="18"/>
      <c r="Z217" s="18"/>
      <c r="AA217" s="102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42">
        <f>SUM(V217,AB217,AH217,AN217,AT217,AZ217)</f>
        <v>0</v>
      </c>
      <c r="BG217" s="42"/>
      <c r="BH217" s="42"/>
      <c r="BI217" s="42"/>
      <c r="BJ217" s="42"/>
    </row>
    <row r="218" spans="1:62" ht="15.7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80"/>
      <c r="V218" s="42"/>
      <c r="W218" s="42"/>
      <c r="X218" s="42"/>
      <c r="Y218" s="42"/>
      <c r="Z218" s="42"/>
      <c r="AA218" s="100"/>
      <c r="AB218" s="42"/>
      <c r="AC218" s="42"/>
      <c r="AD218" s="172"/>
      <c r="AE218" s="145"/>
      <c r="AF218" s="81"/>
      <c r="AG218" s="81"/>
      <c r="AH218" s="172"/>
      <c r="AI218" s="145"/>
      <c r="AJ218" s="172"/>
      <c r="AK218" s="145"/>
      <c r="AL218" s="81"/>
      <c r="AM218" s="81"/>
      <c r="AN218" s="172"/>
      <c r="AO218" s="145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</row>
    <row r="219" spans="1:62" ht="15.75" customHeight="1">
      <c r="A219" s="42"/>
      <c r="B219" s="42"/>
      <c r="C219" s="198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42"/>
      <c r="O219" s="42"/>
      <c r="P219" s="42"/>
      <c r="Q219" s="42"/>
      <c r="R219" s="42"/>
      <c r="S219" s="42"/>
      <c r="T219" s="42"/>
      <c r="U219" s="80"/>
      <c r="V219" s="42"/>
      <c r="W219" s="42"/>
      <c r="X219" s="42"/>
      <c r="Y219" s="199"/>
      <c r="Z219" s="145"/>
      <c r="AA219" s="145"/>
      <c r="AB219" s="145"/>
      <c r="AC219" s="145"/>
      <c r="AD219" s="179"/>
      <c r="AE219" s="145"/>
      <c r="AF219" s="80"/>
      <c r="AG219" s="80"/>
      <c r="AH219" s="172"/>
      <c r="AI219" s="145"/>
      <c r="AJ219" s="179"/>
      <c r="AK219" s="145"/>
      <c r="AL219" s="80"/>
      <c r="AM219" s="80"/>
      <c r="AN219" s="172"/>
      <c r="AO219" s="145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</row>
    <row r="220" spans="1:62" ht="15.75" customHeight="1">
      <c r="A220" s="42"/>
      <c r="B220" s="42"/>
      <c r="C220" s="83"/>
      <c r="D220" s="83"/>
      <c r="E220" s="107"/>
      <c r="F220" s="83"/>
      <c r="G220" s="83"/>
      <c r="H220" s="83"/>
      <c r="I220" s="83"/>
      <c r="J220" s="83"/>
      <c r="K220" s="83"/>
      <c r="L220" s="83"/>
      <c r="M220" s="83"/>
      <c r="N220" s="42"/>
      <c r="O220" s="42"/>
      <c r="P220" s="42"/>
      <c r="Q220" s="42"/>
      <c r="R220" s="42"/>
      <c r="S220" s="42"/>
      <c r="T220" s="42"/>
      <c r="U220" s="80"/>
      <c r="V220" s="42"/>
      <c r="W220" s="42"/>
      <c r="X220" s="42"/>
      <c r="Y220" s="145"/>
      <c r="Z220" s="163"/>
      <c r="AA220" s="163"/>
      <c r="AB220" s="163"/>
      <c r="AC220" s="145"/>
      <c r="AD220" s="179"/>
      <c r="AE220" s="145"/>
      <c r="AF220" s="80"/>
      <c r="AG220" s="80"/>
      <c r="AH220" s="172"/>
      <c r="AI220" s="145"/>
      <c r="AJ220" s="179"/>
      <c r="AK220" s="145"/>
      <c r="AL220" s="80"/>
      <c r="AM220" s="80"/>
      <c r="AN220" s="172"/>
      <c r="AO220" s="145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</row>
    <row r="221" spans="1:62" ht="15.75" customHeight="1">
      <c r="A221" s="42"/>
      <c r="B221" s="42"/>
      <c r="C221" s="201"/>
      <c r="D221" s="145"/>
      <c r="E221" s="202"/>
      <c r="F221" s="145"/>
      <c r="G221" s="36"/>
      <c r="H221" s="36"/>
      <c r="I221" s="36"/>
      <c r="J221" s="36"/>
      <c r="K221" s="36"/>
      <c r="L221" s="36"/>
      <c r="M221" s="36"/>
      <c r="N221" s="42"/>
      <c r="O221" s="18"/>
      <c r="P221" s="42"/>
      <c r="Q221" s="42"/>
      <c r="R221" s="42"/>
      <c r="S221" s="42"/>
      <c r="T221" s="42"/>
      <c r="U221" s="80"/>
      <c r="V221" s="42"/>
      <c r="W221" s="42"/>
      <c r="X221" s="42"/>
      <c r="Y221" s="145"/>
      <c r="Z221" s="163"/>
      <c r="AA221" s="163"/>
      <c r="AB221" s="163"/>
      <c r="AC221" s="145"/>
      <c r="AD221" s="179"/>
      <c r="AE221" s="145"/>
      <c r="AF221" s="80"/>
      <c r="AG221" s="80"/>
      <c r="AH221" s="172"/>
      <c r="AI221" s="145"/>
      <c r="AJ221" s="179"/>
      <c r="AK221" s="145"/>
      <c r="AL221" s="80"/>
      <c r="AM221" s="80"/>
      <c r="AN221" s="172"/>
      <c r="AO221" s="145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</row>
    <row r="222" spans="1:62" ht="15.75" customHeight="1">
      <c r="A222" s="42"/>
      <c r="B222" s="42"/>
      <c r="C222" s="145"/>
      <c r="D222" s="145"/>
      <c r="E222" s="179"/>
      <c r="F222" s="145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80"/>
      <c r="V222" s="42"/>
      <c r="W222" s="42"/>
      <c r="X222" s="42"/>
      <c r="Y222" s="145"/>
      <c r="Z222" s="163"/>
      <c r="AA222" s="163"/>
      <c r="AB222" s="163"/>
      <c r="AC222" s="145"/>
      <c r="AD222" s="179"/>
      <c r="AE222" s="145"/>
      <c r="AF222" s="80"/>
      <c r="AG222" s="80"/>
      <c r="AH222" s="172"/>
      <c r="AI222" s="145"/>
      <c r="AJ222" s="200"/>
      <c r="AK222" s="145"/>
      <c r="AL222" s="82"/>
      <c r="AM222" s="82"/>
      <c r="AN222" s="172"/>
      <c r="AO222" s="145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</row>
    <row r="223" spans="1:62" ht="15.75" customHeight="1">
      <c r="A223" s="42"/>
      <c r="B223" s="42"/>
      <c r="C223" s="172"/>
      <c r="D223" s="145"/>
      <c r="E223" s="179"/>
      <c r="F223" s="145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80"/>
      <c r="V223" s="42"/>
      <c r="W223" s="42"/>
      <c r="X223" s="42"/>
      <c r="Y223" s="145"/>
      <c r="Z223" s="163"/>
      <c r="AA223" s="163"/>
      <c r="AB223" s="163"/>
      <c r="AC223" s="145"/>
      <c r="AD223" s="179"/>
      <c r="AE223" s="145"/>
      <c r="AF223" s="80"/>
      <c r="AG223" s="80"/>
      <c r="AH223" s="172"/>
      <c r="AI223" s="145"/>
      <c r="AJ223" s="179"/>
      <c r="AK223" s="145"/>
      <c r="AL223" s="80"/>
      <c r="AM223" s="80"/>
      <c r="AN223" s="172"/>
      <c r="AO223" s="145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</row>
    <row r="224" spans="1:62" ht="15.75" customHeight="1">
      <c r="A224" s="42"/>
      <c r="B224" s="42"/>
      <c r="C224" s="172"/>
      <c r="D224" s="145"/>
      <c r="E224" s="172"/>
      <c r="F224" s="145"/>
      <c r="G224" s="18"/>
      <c r="H224" s="18"/>
      <c r="I224" s="18"/>
      <c r="J224" s="18"/>
      <c r="K224" s="18"/>
      <c r="L224" s="18"/>
      <c r="M224" s="18"/>
      <c r="N224" s="42"/>
      <c r="O224" s="42"/>
      <c r="P224" s="42"/>
      <c r="Q224" s="42"/>
      <c r="R224" s="33"/>
      <c r="S224" s="33"/>
      <c r="T224" s="42"/>
      <c r="U224" s="80"/>
      <c r="V224" s="42"/>
      <c r="W224" s="42"/>
      <c r="X224" s="42"/>
      <c r="Y224" s="145"/>
      <c r="Z224" s="145"/>
      <c r="AA224" s="145"/>
      <c r="AB224" s="145"/>
      <c r="AC224" s="145"/>
      <c r="AD224" s="179"/>
      <c r="AE224" s="145"/>
      <c r="AF224" s="80"/>
      <c r="AG224" s="80"/>
      <c r="AH224" s="172"/>
      <c r="AI224" s="145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</row>
    <row r="225" spans="1:62" ht="15.7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18"/>
      <c r="O225" s="18"/>
      <c r="P225" s="18"/>
      <c r="Q225" s="18"/>
      <c r="R225" s="18"/>
      <c r="S225" s="18"/>
      <c r="T225" s="18"/>
      <c r="U225" s="80"/>
      <c r="V225" s="42"/>
      <c r="W225" s="42"/>
      <c r="X225" s="179"/>
      <c r="Y225" s="145"/>
      <c r="Z225" s="80"/>
      <c r="AA225" s="101"/>
      <c r="AB225" s="42"/>
      <c r="AC225" s="42"/>
      <c r="AD225" s="179"/>
      <c r="AE225" s="145"/>
      <c r="AF225" s="80"/>
      <c r="AG225" s="80"/>
      <c r="AH225" s="179"/>
      <c r="AI225" s="145"/>
      <c r="AJ225" s="42"/>
      <c r="AK225" s="42"/>
      <c r="AL225" s="42"/>
      <c r="AM225" s="42"/>
      <c r="AN225" s="179"/>
      <c r="AO225" s="145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</row>
    <row r="226" spans="1:62" ht="27.7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80"/>
      <c r="V226" s="42"/>
      <c r="W226" s="42"/>
      <c r="X226" s="42"/>
      <c r="Y226" s="42"/>
      <c r="Z226" s="42"/>
      <c r="AA226" s="100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</row>
    <row r="227" spans="1:62" ht="18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80"/>
      <c r="V227" s="42"/>
      <c r="W227" s="42"/>
      <c r="X227" s="42"/>
      <c r="Y227" s="42"/>
      <c r="Z227" s="42"/>
      <c r="AA227" s="100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</row>
    <row r="228" spans="1:62" ht="15.7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80"/>
      <c r="V228" s="42"/>
      <c r="W228" s="42"/>
      <c r="X228" s="42"/>
      <c r="Y228" s="42"/>
      <c r="Z228" s="42"/>
      <c r="AA228" s="100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</row>
    <row r="229" spans="1:62" ht="15.7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80"/>
      <c r="V229" s="42"/>
      <c r="W229" s="42"/>
      <c r="X229" s="42"/>
      <c r="Y229" s="42"/>
      <c r="Z229" s="42"/>
      <c r="AA229" s="100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</row>
    <row r="230" spans="1:62" ht="15.7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80"/>
      <c r="V230" s="42"/>
      <c r="W230" s="42"/>
      <c r="X230" s="42"/>
      <c r="Y230" s="42"/>
      <c r="Z230" s="42"/>
      <c r="AA230" s="100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</row>
    <row r="231" spans="1:62" ht="15.7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80"/>
      <c r="V231" s="42"/>
      <c r="W231" s="42"/>
      <c r="X231" s="42"/>
      <c r="Y231" s="42"/>
      <c r="Z231" s="42"/>
      <c r="AA231" s="100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</row>
    <row r="232" spans="1:62" ht="15.7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80"/>
      <c r="V232" s="42"/>
      <c r="W232" s="42"/>
      <c r="X232" s="42"/>
      <c r="Y232" s="42"/>
      <c r="Z232" s="42"/>
      <c r="AA232" s="100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</row>
    <row r="233" spans="1:62" ht="15.7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80"/>
      <c r="V233" s="42"/>
      <c r="W233" s="42"/>
      <c r="X233" s="42"/>
      <c r="Y233" s="42"/>
      <c r="Z233" s="42"/>
      <c r="AA233" s="100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</row>
    <row r="234" spans="1:62" ht="15.7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80"/>
      <c r="V234" s="42"/>
      <c r="W234" s="42"/>
      <c r="X234" s="42"/>
      <c r="Y234" s="42"/>
      <c r="Z234" s="42"/>
      <c r="AA234" s="100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</row>
    <row r="235" spans="1:62" ht="15.7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80"/>
      <c r="V235" s="42"/>
      <c r="W235" s="42"/>
      <c r="X235" s="42"/>
      <c r="Y235" s="42"/>
      <c r="Z235" s="42"/>
      <c r="AA235" s="100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</row>
    <row r="236" spans="1:62" ht="15.7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80"/>
      <c r="V236" s="42"/>
      <c r="W236" s="42"/>
      <c r="X236" s="42"/>
      <c r="Y236" s="42"/>
      <c r="Z236" s="42"/>
      <c r="AA236" s="100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</row>
    <row r="237" spans="1:62" ht="15.7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80"/>
      <c r="V237" s="42"/>
      <c r="W237" s="42"/>
      <c r="X237" s="42"/>
      <c r="Y237" s="42"/>
      <c r="Z237" s="42"/>
      <c r="AA237" s="100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</row>
    <row r="238" spans="1:62" ht="15.7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80"/>
      <c r="V238" s="42"/>
      <c r="W238" s="42"/>
      <c r="X238" s="42"/>
      <c r="Y238" s="42"/>
      <c r="Z238" s="42"/>
      <c r="AA238" s="100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</row>
    <row r="239" spans="1:62" ht="15.7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80"/>
      <c r="V239" s="42"/>
      <c r="W239" s="42"/>
      <c r="X239" s="42"/>
      <c r="Y239" s="42"/>
      <c r="Z239" s="42"/>
      <c r="AA239" s="100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</row>
    <row r="240" spans="1:62" ht="15.7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80"/>
      <c r="V240" s="42"/>
      <c r="W240" s="42"/>
      <c r="X240" s="42"/>
      <c r="Y240" s="42"/>
      <c r="Z240" s="42"/>
      <c r="AA240" s="100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</row>
    <row r="241" spans="1:62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80"/>
      <c r="V241" s="42"/>
      <c r="W241" s="42"/>
      <c r="X241" s="42"/>
      <c r="Y241" s="42"/>
      <c r="Z241" s="42"/>
      <c r="AA241" s="100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</row>
    <row r="242" spans="1:62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80"/>
      <c r="V242" s="42"/>
      <c r="W242" s="42"/>
      <c r="X242" s="42"/>
      <c r="Y242" s="42"/>
      <c r="Z242" s="42"/>
      <c r="AA242" s="100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</row>
    <row r="243" spans="1:62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80"/>
      <c r="V243" s="42"/>
      <c r="W243" s="42"/>
      <c r="X243" s="42"/>
      <c r="Y243" s="42"/>
      <c r="Z243" s="42"/>
      <c r="AA243" s="100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</row>
    <row r="244" spans="1:62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80"/>
      <c r="V244" s="42"/>
      <c r="W244" s="42"/>
      <c r="X244" s="42"/>
      <c r="Y244" s="42"/>
      <c r="Z244" s="42"/>
      <c r="AA244" s="100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</row>
    <row r="245" spans="1:62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80"/>
      <c r="V245" s="42"/>
      <c r="W245" s="42"/>
      <c r="X245" s="42"/>
      <c r="Y245" s="42"/>
      <c r="Z245" s="42"/>
      <c r="AA245" s="100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</row>
    <row r="246" spans="1:62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80"/>
      <c r="V246" s="42"/>
      <c r="W246" s="42"/>
      <c r="X246" s="42"/>
      <c r="Y246" s="42"/>
      <c r="Z246" s="42"/>
      <c r="AA246" s="100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</row>
    <row r="247" spans="1:62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80"/>
      <c r="V247" s="42"/>
      <c r="W247" s="42"/>
      <c r="X247" s="42"/>
      <c r="Y247" s="42"/>
      <c r="Z247" s="42"/>
      <c r="AA247" s="100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</row>
    <row r="248" spans="1:62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80"/>
      <c r="V248" s="42"/>
      <c r="W248" s="42"/>
      <c r="X248" s="42"/>
      <c r="Y248" s="42"/>
      <c r="Z248" s="42"/>
      <c r="AA248" s="100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</row>
    <row r="249" spans="1:62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80"/>
      <c r="V249" s="42"/>
      <c r="W249" s="42"/>
      <c r="X249" s="42"/>
      <c r="Y249" s="42"/>
      <c r="Z249" s="42"/>
      <c r="AA249" s="100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</row>
    <row r="250" spans="1:62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80"/>
      <c r="V250" s="42"/>
      <c r="W250" s="42"/>
      <c r="X250" s="42"/>
      <c r="Y250" s="42"/>
      <c r="Z250" s="42"/>
      <c r="AA250" s="100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</row>
    <row r="251" spans="1:62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80"/>
      <c r="V251" s="42"/>
      <c r="W251" s="42"/>
      <c r="X251" s="42"/>
      <c r="Y251" s="42"/>
      <c r="Z251" s="42"/>
      <c r="AA251" s="100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</row>
    <row r="252" spans="1:62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80"/>
      <c r="V252" s="42"/>
      <c r="W252" s="42"/>
      <c r="X252" s="42"/>
      <c r="Y252" s="42"/>
      <c r="Z252" s="42"/>
      <c r="AA252" s="100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</row>
    <row r="253" spans="1:62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80"/>
      <c r="V253" s="42"/>
      <c r="W253" s="42"/>
      <c r="X253" s="42"/>
      <c r="Y253" s="42"/>
      <c r="Z253" s="42"/>
      <c r="AA253" s="100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</row>
    <row r="254" spans="1:62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80"/>
      <c r="V254" s="42"/>
      <c r="W254" s="42"/>
      <c r="X254" s="42"/>
      <c r="Y254" s="42"/>
      <c r="Z254" s="42"/>
      <c r="AA254" s="100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</row>
    <row r="255" spans="1:62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80"/>
      <c r="V255" s="42"/>
      <c r="W255" s="42"/>
      <c r="X255" s="42"/>
      <c r="Y255" s="42"/>
      <c r="Z255" s="42"/>
      <c r="AA255" s="100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</row>
    <row r="256" spans="1:62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80"/>
      <c r="V256" s="42"/>
      <c r="W256" s="42"/>
      <c r="X256" s="42"/>
      <c r="Y256" s="42"/>
      <c r="Z256" s="42"/>
      <c r="AA256" s="100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</row>
    <row r="257" spans="1:62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80"/>
      <c r="V257" s="42"/>
      <c r="W257" s="42"/>
      <c r="X257" s="42"/>
      <c r="Y257" s="42"/>
      <c r="Z257" s="42"/>
      <c r="AA257" s="100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</row>
    <row r="258" spans="1:62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80"/>
      <c r="V258" s="42"/>
      <c r="W258" s="42"/>
      <c r="X258" s="42"/>
      <c r="Y258" s="42"/>
      <c r="Z258" s="42"/>
      <c r="AA258" s="100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</row>
    <row r="259" spans="1:62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80"/>
      <c r="V259" s="42"/>
      <c r="W259" s="42"/>
      <c r="X259" s="42"/>
      <c r="Y259" s="42"/>
      <c r="Z259" s="42"/>
      <c r="AA259" s="100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</row>
    <row r="260" spans="1:62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80"/>
      <c r="V260" s="42"/>
      <c r="W260" s="42"/>
      <c r="X260" s="42"/>
      <c r="Y260" s="42"/>
      <c r="Z260" s="42"/>
      <c r="AA260" s="100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</row>
    <row r="261" spans="1:62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80"/>
      <c r="V261" s="42"/>
      <c r="W261" s="42"/>
      <c r="X261" s="42"/>
      <c r="Y261" s="42"/>
      <c r="Z261" s="42"/>
      <c r="AA261" s="100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</row>
    <row r="262" spans="1:62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80"/>
      <c r="V262" s="42"/>
      <c r="W262" s="42"/>
      <c r="X262" s="42"/>
      <c r="Y262" s="42"/>
      <c r="Z262" s="42"/>
      <c r="AA262" s="100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</row>
    <row r="263" spans="1:62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80"/>
      <c r="V263" s="42"/>
      <c r="W263" s="42"/>
      <c r="X263" s="42"/>
      <c r="Y263" s="42"/>
      <c r="Z263" s="42"/>
      <c r="AA263" s="100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</row>
    <row r="264" spans="1:62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80"/>
      <c r="V264" s="42"/>
      <c r="W264" s="42"/>
      <c r="X264" s="42"/>
      <c r="Y264" s="42"/>
      <c r="Z264" s="42"/>
      <c r="AA264" s="100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</row>
    <row r="265" spans="1:62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80"/>
      <c r="V265" s="42"/>
      <c r="W265" s="42"/>
      <c r="X265" s="42"/>
      <c r="Y265" s="42"/>
      <c r="Z265" s="42"/>
      <c r="AA265" s="100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</row>
    <row r="266" spans="1:62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80"/>
      <c r="V266" s="42"/>
      <c r="W266" s="42"/>
      <c r="X266" s="42"/>
      <c r="Y266" s="42"/>
      <c r="Z266" s="42"/>
      <c r="AA266" s="100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</row>
    <row r="267" spans="1:62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80"/>
      <c r="V267" s="42"/>
      <c r="W267" s="42"/>
      <c r="X267" s="42"/>
      <c r="Y267" s="42"/>
      <c r="Z267" s="42"/>
      <c r="AA267" s="100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</row>
    <row r="268" spans="1:62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80"/>
      <c r="V268" s="42"/>
      <c r="W268" s="42"/>
      <c r="X268" s="42"/>
      <c r="Y268" s="42"/>
      <c r="Z268" s="42"/>
      <c r="AA268" s="100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</row>
    <row r="269" spans="1:62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80"/>
      <c r="V269" s="42"/>
      <c r="W269" s="42"/>
      <c r="X269" s="42"/>
      <c r="Y269" s="42"/>
      <c r="Z269" s="42"/>
      <c r="AA269" s="100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</row>
    <row r="270" spans="1:62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80"/>
      <c r="V270" s="42"/>
      <c r="W270" s="42"/>
      <c r="X270" s="42"/>
      <c r="Y270" s="42"/>
      <c r="Z270" s="42"/>
      <c r="AA270" s="100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</row>
    <row r="271" spans="1:62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80"/>
      <c r="V271" s="42"/>
      <c r="W271" s="42"/>
      <c r="X271" s="42"/>
      <c r="Y271" s="42"/>
      <c r="Z271" s="42"/>
      <c r="AA271" s="100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</row>
    <row r="272" spans="1:62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80"/>
      <c r="V272" s="42"/>
      <c r="W272" s="42"/>
      <c r="X272" s="42"/>
      <c r="Y272" s="42"/>
      <c r="Z272" s="42"/>
      <c r="AA272" s="100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</row>
    <row r="273" spans="1:62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80"/>
      <c r="V273" s="42"/>
      <c r="W273" s="42"/>
      <c r="X273" s="42"/>
      <c r="Y273" s="42"/>
      <c r="Z273" s="42"/>
      <c r="AA273" s="100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</row>
    <row r="274" spans="1:62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80"/>
      <c r="V274" s="42"/>
      <c r="W274" s="42"/>
      <c r="X274" s="42"/>
      <c r="Y274" s="42"/>
      <c r="Z274" s="42"/>
      <c r="AA274" s="100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</row>
    <row r="275" spans="1:62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80"/>
      <c r="V275" s="42"/>
      <c r="W275" s="42"/>
      <c r="X275" s="42"/>
      <c r="Y275" s="42"/>
      <c r="Z275" s="42"/>
      <c r="AA275" s="100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</row>
    <row r="276" spans="1:62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80"/>
      <c r="V276" s="42"/>
      <c r="W276" s="42"/>
      <c r="X276" s="42"/>
      <c r="Y276" s="42"/>
      <c r="Z276" s="42"/>
      <c r="AA276" s="100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</row>
    <row r="277" spans="1:62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80"/>
      <c r="V277" s="42"/>
      <c r="W277" s="42"/>
      <c r="X277" s="42"/>
      <c r="Y277" s="42"/>
      <c r="Z277" s="42"/>
      <c r="AA277" s="100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</row>
    <row r="278" spans="1:62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80"/>
      <c r="V278" s="42"/>
      <c r="W278" s="42"/>
      <c r="X278" s="42"/>
      <c r="Y278" s="42"/>
      <c r="Z278" s="42"/>
      <c r="AA278" s="100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</row>
    <row r="279" spans="1:62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80"/>
      <c r="V279" s="42"/>
      <c r="W279" s="42"/>
      <c r="X279" s="42"/>
      <c r="Y279" s="42"/>
      <c r="Z279" s="42"/>
      <c r="AA279" s="100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</row>
    <row r="280" spans="1:62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80"/>
      <c r="V280" s="42"/>
      <c r="W280" s="42"/>
      <c r="X280" s="42"/>
      <c r="Y280" s="42"/>
      <c r="Z280" s="42"/>
      <c r="AA280" s="100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</row>
    <row r="281" spans="1:62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80"/>
      <c r="V281" s="42"/>
      <c r="W281" s="42"/>
      <c r="X281" s="42"/>
      <c r="Y281" s="42"/>
      <c r="Z281" s="42"/>
      <c r="AA281" s="100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</row>
    <row r="282" spans="1:6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80"/>
      <c r="V282" s="42"/>
      <c r="W282" s="42"/>
      <c r="X282" s="42"/>
      <c r="Y282" s="42"/>
      <c r="Z282" s="42"/>
      <c r="AA282" s="100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</row>
    <row r="283" spans="1:62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80"/>
      <c r="V283" s="42"/>
      <c r="W283" s="42"/>
      <c r="X283" s="42"/>
      <c r="Y283" s="42"/>
      <c r="Z283" s="42"/>
      <c r="AA283" s="100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</row>
    <row r="284" spans="1:62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80"/>
      <c r="V284" s="42"/>
      <c r="W284" s="42"/>
      <c r="X284" s="42"/>
      <c r="Y284" s="42"/>
      <c r="Z284" s="42"/>
      <c r="AA284" s="100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</row>
    <row r="285" spans="1:62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80"/>
      <c r="V285" s="42"/>
      <c r="W285" s="42"/>
      <c r="X285" s="42"/>
      <c r="Y285" s="42"/>
      <c r="Z285" s="42"/>
      <c r="AA285" s="100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</row>
    <row r="286" spans="1:62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80"/>
      <c r="V286" s="42"/>
      <c r="W286" s="42"/>
      <c r="X286" s="42"/>
      <c r="Y286" s="42"/>
      <c r="Z286" s="42"/>
      <c r="AA286" s="100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</row>
    <row r="287" spans="1:62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80"/>
      <c r="V287" s="42"/>
      <c r="W287" s="42"/>
      <c r="X287" s="42"/>
      <c r="Y287" s="42"/>
      <c r="Z287" s="42"/>
      <c r="AA287" s="100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</row>
    <row r="288" spans="1:62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80"/>
      <c r="V288" s="42"/>
      <c r="W288" s="42"/>
      <c r="X288" s="42"/>
      <c r="Y288" s="42"/>
      <c r="Z288" s="42"/>
      <c r="AA288" s="100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</row>
    <row r="289" spans="1:62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80"/>
      <c r="V289" s="42"/>
      <c r="W289" s="42"/>
      <c r="X289" s="42"/>
      <c r="Y289" s="42"/>
      <c r="Z289" s="42"/>
      <c r="AA289" s="100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</row>
    <row r="290" spans="1:62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80"/>
      <c r="V290" s="42"/>
      <c r="W290" s="42"/>
      <c r="X290" s="42"/>
      <c r="Y290" s="42"/>
      <c r="Z290" s="42"/>
      <c r="AA290" s="100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</row>
    <row r="291" spans="1:62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80"/>
      <c r="V291" s="42"/>
      <c r="W291" s="42"/>
      <c r="X291" s="42"/>
      <c r="Y291" s="42"/>
      <c r="Z291" s="42"/>
      <c r="AA291" s="100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</row>
    <row r="292" spans="1:6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80"/>
      <c r="V292" s="42"/>
      <c r="W292" s="42"/>
      <c r="X292" s="42"/>
      <c r="Y292" s="42"/>
      <c r="Z292" s="42"/>
      <c r="AA292" s="100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</row>
    <row r="293" spans="1:62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80"/>
      <c r="V293" s="42"/>
      <c r="W293" s="42"/>
      <c r="X293" s="42"/>
      <c r="Y293" s="42"/>
      <c r="Z293" s="42"/>
      <c r="AA293" s="100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</row>
    <row r="294" spans="1:62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80"/>
      <c r="V294" s="42"/>
      <c r="W294" s="42"/>
      <c r="X294" s="42"/>
      <c r="Y294" s="42"/>
      <c r="Z294" s="42"/>
      <c r="AA294" s="100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</row>
    <row r="295" spans="1:62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80"/>
      <c r="V295" s="42"/>
      <c r="W295" s="42"/>
      <c r="X295" s="42"/>
      <c r="Y295" s="42"/>
      <c r="Z295" s="42"/>
      <c r="AA295" s="100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</row>
    <row r="296" spans="1:62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80"/>
      <c r="V296" s="42"/>
      <c r="W296" s="42"/>
      <c r="X296" s="42"/>
      <c r="Y296" s="42"/>
      <c r="Z296" s="42"/>
      <c r="AA296" s="100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</row>
    <row r="297" spans="1:62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80"/>
      <c r="V297" s="42"/>
      <c r="W297" s="42"/>
      <c r="X297" s="42"/>
      <c r="Y297" s="42"/>
      <c r="Z297" s="42"/>
      <c r="AA297" s="100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</row>
    <row r="298" spans="1:62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80"/>
      <c r="V298" s="42"/>
      <c r="W298" s="42"/>
      <c r="X298" s="42"/>
      <c r="Y298" s="42"/>
      <c r="Z298" s="42"/>
      <c r="AA298" s="100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</row>
    <row r="299" spans="1:62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80"/>
      <c r="V299" s="42"/>
      <c r="W299" s="42"/>
      <c r="X299" s="42"/>
      <c r="Y299" s="42"/>
      <c r="Z299" s="42"/>
      <c r="AA299" s="100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</row>
    <row r="300" spans="1:62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80"/>
      <c r="V300" s="42"/>
      <c r="W300" s="42"/>
      <c r="X300" s="42"/>
      <c r="Y300" s="42"/>
      <c r="Z300" s="42"/>
      <c r="AA300" s="100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</row>
    <row r="301" spans="1:62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80"/>
      <c r="V301" s="42"/>
      <c r="W301" s="42"/>
      <c r="X301" s="42"/>
      <c r="Y301" s="42"/>
      <c r="Z301" s="42"/>
      <c r="AA301" s="100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</row>
    <row r="302" spans="1:6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80"/>
      <c r="V302" s="42"/>
      <c r="W302" s="42"/>
      <c r="X302" s="42"/>
      <c r="Y302" s="42"/>
      <c r="Z302" s="42"/>
      <c r="AA302" s="100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</row>
    <row r="303" spans="1:62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80"/>
      <c r="V303" s="42"/>
      <c r="W303" s="42"/>
      <c r="X303" s="42"/>
      <c r="Y303" s="42"/>
      <c r="Z303" s="42"/>
      <c r="AA303" s="100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</row>
    <row r="304" spans="1:62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80"/>
      <c r="V304" s="42"/>
      <c r="W304" s="42"/>
      <c r="X304" s="42"/>
      <c r="Y304" s="42"/>
      <c r="Z304" s="42"/>
      <c r="AA304" s="100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</row>
    <row r="305" spans="1:62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80"/>
      <c r="V305" s="42"/>
      <c r="W305" s="42"/>
      <c r="X305" s="42"/>
      <c r="Y305" s="42"/>
      <c r="Z305" s="42"/>
      <c r="AA305" s="100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</row>
    <row r="306" spans="1:62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80"/>
      <c r="V306" s="42"/>
      <c r="W306" s="42"/>
      <c r="X306" s="42"/>
      <c r="Y306" s="42"/>
      <c r="Z306" s="42"/>
      <c r="AA306" s="100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</row>
    <row r="307" spans="1:62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80"/>
      <c r="V307" s="42"/>
      <c r="W307" s="42"/>
      <c r="X307" s="42"/>
      <c r="Y307" s="42"/>
      <c r="Z307" s="42"/>
      <c r="AA307" s="100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</row>
    <row r="308" spans="1:62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80"/>
      <c r="V308" s="42"/>
      <c r="W308" s="42"/>
      <c r="X308" s="42"/>
      <c r="Y308" s="42"/>
      <c r="Z308" s="42"/>
      <c r="AA308" s="100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</row>
    <row r="309" spans="1:62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80"/>
      <c r="V309" s="42"/>
      <c r="W309" s="42"/>
      <c r="X309" s="42"/>
      <c r="Y309" s="42"/>
      <c r="Z309" s="42"/>
      <c r="AA309" s="100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</row>
    <row r="310" spans="1:62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80"/>
      <c r="V310" s="42"/>
      <c r="W310" s="42"/>
      <c r="X310" s="42"/>
      <c r="Y310" s="42"/>
      <c r="Z310" s="42"/>
      <c r="AA310" s="100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</row>
    <row r="311" spans="1:62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80"/>
      <c r="V311" s="42"/>
      <c r="W311" s="42"/>
      <c r="X311" s="42"/>
      <c r="Y311" s="42"/>
      <c r="Z311" s="42"/>
      <c r="AA311" s="100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</row>
    <row r="312" spans="1:6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80"/>
      <c r="V312" s="42"/>
      <c r="W312" s="42"/>
      <c r="X312" s="42"/>
      <c r="Y312" s="42"/>
      <c r="Z312" s="42"/>
      <c r="AA312" s="100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</row>
    <row r="313" spans="1:62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80"/>
      <c r="V313" s="42"/>
      <c r="W313" s="42"/>
      <c r="X313" s="42"/>
      <c r="Y313" s="42"/>
      <c r="Z313" s="42"/>
      <c r="AA313" s="100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</row>
    <row r="314" spans="1:62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80"/>
      <c r="V314" s="42"/>
      <c r="W314" s="42"/>
      <c r="X314" s="42"/>
      <c r="Y314" s="42"/>
      <c r="Z314" s="42"/>
      <c r="AA314" s="100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</row>
    <row r="315" spans="1:62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80"/>
      <c r="V315" s="42"/>
      <c r="W315" s="42"/>
      <c r="X315" s="42"/>
      <c r="Y315" s="42"/>
      <c r="Z315" s="42"/>
      <c r="AA315" s="100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</row>
    <row r="316" spans="1:62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80"/>
      <c r="V316" s="42"/>
      <c r="W316" s="42"/>
      <c r="X316" s="42"/>
      <c r="Y316" s="42"/>
      <c r="Z316" s="42"/>
      <c r="AA316" s="100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</row>
    <row r="317" spans="1:62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80"/>
      <c r="V317" s="42"/>
      <c r="W317" s="42"/>
      <c r="X317" s="42"/>
      <c r="Y317" s="42"/>
      <c r="Z317" s="42"/>
      <c r="AA317" s="100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</row>
    <row r="318" spans="1:62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80"/>
      <c r="V318" s="42"/>
      <c r="W318" s="42"/>
      <c r="X318" s="42"/>
      <c r="Y318" s="42"/>
      <c r="Z318" s="42"/>
      <c r="AA318" s="100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</row>
    <row r="319" spans="1:62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80"/>
      <c r="V319" s="42"/>
      <c r="W319" s="42"/>
      <c r="X319" s="42"/>
      <c r="Y319" s="42"/>
      <c r="Z319" s="42"/>
      <c r="AA319" s="100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</row>
    <row r="320" spans="1:62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80"/>
      <c r="V320" s="42"/>
      <c r="W320" s="42"/>
      <c r="X320" s="42"/>
      <c r="Y320" s="42"/>
      <c r="Z320" s="42"/>
      <c r="AA320" s="100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</row>
    <row r="321" spans="1:62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80"/>
      <c r="V321" s="42"/>
      <c r="W321" s="42"/>
      <c r="X321" s="42"/>
      <c r="Y321" s="42"/>
      <c r="Z321" s="42"/>
      <c r="AA321" s="100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</row>
    <row r="322" spans="1:6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80"/>
      <c r="V322" s="42"/>
      <c r="W322" s="42"/>
      <c r="X322" s="42"/>
      <c r="Y322" s="42"/>
      <c r="Z322" s="42"/>
      <c r="AA322" s="100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</row>
    <row r="323" spans="1:62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80"/>
      <c r="V323" s="42"/>
      <c r="W323" s="42"/>
      <c r="X323" s="42"/>
      <c r="Y323" s="42"/>
      <c r="Z323" s="42"/>
      <c r="AA323" s="100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</row>
    <row r="324" spans="1:62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80"/>
      <c r="V324" s="42"/>
      <c r="W324" s="42"/>
      <c r="X324" s="42"/>
      <c r="Y324" s="42"/>
      <c r="Z324" s="42"/>
      <c r="AA324" s="100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</row>
    <row r="325" spans="1:62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80"/>
      <c r="V325" s="42"/>
      <c r="W325" s="42"/>
      <c r="X325" s="42"/>
      <c r="Y325" s="42"/>
      <c r="Z325" s="42"/>
      <c r="AA325" s="100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</row>
    <row r="326" spans="1:62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80"/>
      <c r="V326" s="42"/>
      <c r="W326" s="42"/>
      <c r="X326" s="42"/>
      <c r="Y326" s="42"/>
      <c r="Z326" s="42"/>
      <c r="AA326" s="100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</row>
    <row r="327" spans="1:62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80"/>
      <c r="V327" s="42"/>
      <c r="W327" s="42"/>
      <c r="X327" s="42"/>
      <c r="Y327" s="42"/>
      <c r="Z327" s="42"/>
      <c r="AA327" s="100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</row>
    <row r="328" spans="1:62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80"/>
      <c r="V328" s="42"/>
      <c r="W328" s="42"/>
      <c r="X328" s="42"/>
      <c r="Y328" s="42"/>
      <c r="Z328" s="42"/>
      <c r="AA328" s="100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</row>
    <row r="329" spans="1:62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80"/>
      <c r="V329" s="42"/>
      <c r="W329" s="42"/>
      <c r="X329" s="42"/>
      <c r="Y329" s="42"/>
      <c r="Z329" s="42"/>
      <c r="AA329" s="100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</row>
    <row r="330" spans="1:62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80"/>
      <c r="V330" s="42"/>
      <c r="W330" s="42"/>
      <c r="X330" s="42"/>
      <c r="Y330" s="42"/>
      <c r="Z330" s="42"/>
      <c r="AA330" s="100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</row>
    <row r="331" spans="1:62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80"/>
      <c r="V331" s="42"/>
      <c r="W331" s="42"/>
      <c r="X331" s="42"/>
      <c r="Y331" s="42"/>
      <c r="Z331" s="42"/>
      <c r="AA331" s="100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</row>
    <row r="332" spans="1:6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80"/>
      <c r="V332" s="42"/>
      <c r="W332" s="42"/>
      <c r="X332" s="42"/>
      <c r="Y332" s="42"/>
      <c r="Z332" s="42"/>
      <c r="AA332" s="100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</row>
    <row r="333" spans="1:62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80"/>
      <c r="V333" s="42"/>
      <c r="W333" s="42"/>
      <c r="X333" s="42"/>
      <c r="Y333" s="42"/>
      <c r="Z333" s="42"/>
      <c r="AA333" s="100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</row>
    <row r="334" spans="1:62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80"/>
      <c r="V334" s="42"/>
      <c r="W334" s="42"/>
      <c r="X334" s="42"/>
      <c r="Y334" s="42"/>
      <c r="Z334" s="42"/>
      <c r="AA334" s="100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</row>
    <row r="335" spans="1:62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80"/>
      <c r="V335" s="42"/>
      <c r="W335" s="42"/>
      <c r="X335" s="42"/>
      <c r="Y335" s="42"/>
      <c r="Z335" s="42"/>
      <c r="AA335" s="100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</row>
    <row r="336" spans="1:62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80"/>
      <c r="V336" s="42"/>
      <c r="W336" s="42"/>
      <c r="X336" s="42"/>
      <c r="Y336" s="42"/>
      <c r="Z336" s="42"/>
      <c r="AA336" s="100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</row>
    <row r="337" spans="1:62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80"/>
      <c r="V337" s="42"/>
      <c r="W337" s="42"/>
      <c r="X337" s="42"/>
      <c r="Y337" s="42"/>
      <c r="Z337" s="42"/>
      <c r="AA337" s="100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</row>
    <row r="338" spans="1:62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80"/>
      <c r="V338" s="42"/>
      <c r="W338" s="42"/>
      <c r="X338" s="42"/>
      <c r="Y338" s="42"/>
      <c r="Z338" s="42"/>
      <c r="AA338" s="100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</row>
    <row r="339" spans="1:62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80"/>
      <c r="V339" s="42"/>
      <c r="W339" s="42"/>
      <c r="X339" s="42"/>
      <c r="Y339" s="42"/>
      <c r="Z339" s="42"/>
      <c r="AA339" s="100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</row>
    <row r="340" spans="1:62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80"/>
      <c r="V340" s="42"/>
      <c r="W340" s="42"/>
      <c r="X340" s="42"/>
      <c r="Y340" s="42"/>
      <c r="Z340" s="42"/>
      <c r="AA340" s="100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</row>
    <row r="341" spans="1:62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80"/>
      <c r="V341" s="42"/>
      <c r="W341" s="42"/>
      <c r="X341" s="42"/>
      <c r="Y341" s="42"/>
      <c r="Z341" s="42"/>
      <c r="AA341" s="100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</row>
    <row r="342" spans="1:6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80"/>
      <c r="V342" s="42"/>
      <c r="W342" s="42"/>
      <c r="X342" s="42"/>
      <c r="Y342" s="42"/>
      <c r="Z342" s="42"/>
      <c r="AA342" s="100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</row>
    <row r="343" spans="1:62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80"/>
      <c r="V343" s="42"/>
      <c r="W343" s="42"/>
      <c r="X343" s="42"/>
      <c r="Y343" s="42"/>
      <c r="Z343" s="42"/>
      <c r="AA343" s="100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</row>
    <row r="344" spans="1:62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80"/>
      <c r="V344" s="42"/>
      <c r="W344" s="42"/>
      <c r="X344" s="42"/>
      <c r="Y344" s="42"/>
      <c r="Z344" s="42"/>
      <c r="AA344" s="100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</row>
    <row r="345" spans="1:62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80"/>
      <c r="V345" s="42"/>
      <c r="W345" s="42"/>
      <c r="X345" s="42"/>
      <c r="Y345" s="42"/>
      <c r="Z345" s="42"/>
      <c r="AA345" s="100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</row>
    <row r="346" spans="1:62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80"/>
      <c r="V346" s="42"/>
      <c r="W346" s="42"/>
      <c r="X346" s="42"/>
      <c r="Y346" s="42"/>
      <c r="Z346" s="42"/>
      <c r="AA346" s="100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</row>
    <row r="347" spans="1:62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80"/>
      <c r="V347" s="42"/>
      <c r="W347" s="42"/>
      <c r="X347" s="42"/>
      <c r="Y347" s="42"/>
      <c r="Z347" s="42"/>
      <c r="AA347" s="100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</row>
    <row r="348" spans="1:62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80"/>
      <c r="V348" s="42"/>
      <c r="W348" s="42"/>
      <c r="X348" s="42"/>
      <c r="Y348" s="42"/>
      <c r="Z348" s="42"/>
      <c r="AA348" s="100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</row>
    <row r="349" spans="1:62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80"/>
      <c r="V349" s="42"/>
      <c r="W349" s="42"/>
      <c r="X349" s="42"/>
      <c r="Y349" s="42"/>
      <c r="Z349" s="42"/>
      <c r="AA349" s="100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</row>
    <row r="350" spans="1:62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80"/>
      <c r="V350" s="42"/>
      <c r="W350" s="42"/>
      <c r="X350" s="42"/>
      <c r="Y350" s="42"/>
      <c r="Z350" s="42"/>
      <c r="AA350" s="100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</row>
    <row r="351" spans="1:62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80"/>
      <c r="V351" s="42"/>
      <c r="W351" s="42"/>
      <c r="X351" s="42"/>
      <c r="Y351" s="42"/>
      <c r="Z351" s="42"/>
      <c r="AA351" s="100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</row>
    <row r="352" spans="1:6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80"/>
      <c r="V352" s="42"/>
      <c r="W352" s="42"/>
      <c r="X352" s="42"/>
      <c r="Y352" s="42"/>
      <c r="Z352" s="42"/>
      <c r="AA352" s="100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</row>
    <row r="353" spans="1:62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80"/>
      <c r="V353" s="42"/>
      <c r="W353" s="42"/>
      <c r="X353" s="42"/>
      <c r="Y353" s="42"/>
      <c r="Z353" s="42"/>
      <c r="AA353" s="100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</row>
    <row r="354" spans="1:62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80"/>
      <c r="V354" s="42"/>
      <c r="W354" s="42"/>
      <c r="X354" s="42"/>
      <c r="Y354" s="42"/>
      <c r="Z354" s="42"/>
      <c r="AA354" s="100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</row>
    <row r="355" spans="1:62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80"/>
      <c r="V355" s="42"/>
      <c r="W355" s="42"/>
      <c r="X355" s="42"/>
      <c r="Y355" s="42"/>
      <c r="Z355" s="42"/>
      <c r="AA355" s="100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</row>
    <row r="356" spans="1:62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80"/>
      <c r="V356" s="42"/>
      <c r="W356" s="42"/>
      <c r="X356" s="42"/>
      <c r="Y356" s="42"/>
      <c r="Z356" s="42"/>
      <c r="AA356" s="100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</row>
    <row r="357" spans="1:62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80"/>
      <c r="V357" s="42"/>
      <c r="W357" s="42"/>
      <c r="X357" s="42"/>
      <c r="Y357" s="42"/>
      <c r="Z357" s="42"/>
      <c r="AA357" s="100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</row>
    <row r="358" spans="1:62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80"/>
      <c r="V358" s="42"/>
      <c r="W358" s="42"/>
      <c r="X358" s="42"/>
      <c r="Y358" s="42"/>
      <c r="Z358" s="42"/>
      <c r="AA358" s="100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</row>
    <row r="359" spans="1:62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80"/>
      <c r="V359" s="42"/>
      <c r="W359" s="42"/>
      <c r="X359" s="42"/>
      <c r="Y359" s="42"/>
      <c r="Z359" s="42"/>
      <c r="AA359" s="100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</row>
    <row r="360" spans="1:62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80"/>
      <c r="V360" s="42"/>
      <c r="W360" s="42"/>
      <c r="X360" s="42"/>
      <c r="Y360" s="42"/>
      <c r="Z360" s="42"/>
      <c r="AA360" s="100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</row>
    <row r="361" spans="1:62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80"/>
      <c r="V361" s="42"/>
      <c r="W361" s="42"/>
      <c r="X361" s="42"/>
      <c r="Y361" s="42"/>
      <c r="Z361" s="42"/>
      <c r="AA361" s="100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</row>
    <row r="362" spans="1: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80"/>
      <c r="V362" s="42"/>
      <c r="W362" s="42"/>
      <c r="X362" s="42"/>
      <c r="Y362" s="42"/>
      <c r="Z362" s="42"/>
      <c r="AA362" s="100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</row>
    <row r="363" spans="1:62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80"/>
      <c r="V363" s="42"/>
      <c r="W363" s="42"/>
      <c r="X363" s="42"/>
      <c r="Y363" s="42"/>
      <c r="Z363" s="42"/>
      <c r="AA363" s="100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</row>
    <row r="364" spans="1:62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80"/>
      <c r="V364" s="42"/>
      <c r="W364" s="42"/>
      <c r="X364" s="42"/>
      <c r="Y364" s="42"/>
      <c r="Z364" s="42"/>
      <c r="AA364" s="100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</row>
    <row r="365" spans="1:62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80"/>
      <c r="V365" s="42"/>
      <c r="W365" s="42"/>
      <c r="X365" s="42"/>
      <c r="Y365" s="42"/>
      <c r="Z365" s="42"/>
      <c r="AA365" s="100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</row>
    <row r="366" spans="1:62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80"/>
      <c r="V366" s="42"/>
      <c r="W366" s="42"/>
      <c r="X366" s="42"/>
      <c r="Y366" s="42"/>
      <c r="Z366" s="42"/>
      <c r="AA366" s="100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</row>
    <row r="367" spans="1:62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80"/>
      <c r="V367" s="42"/>
      <c r="W367" s="42"/>
      <c r="X367" s="42"/>
      <c r="Y367" s="42"/>
      <c r="Z367" s="42"/>
      <c r="AA367" s="100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</row>
    <row r="368" spans="1:62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80"/>
      <c r="V368" s="42"/>
      <c r="W368" s="42"/>
      <c r="X368" s="42"/>
      <c r="Y368" s="42"/>
      <c r="Z368" s="42"/>
      <c r="AA368" s="100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</row>
    <row r="369" spans="1:62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80"/>
      <c r="V369" s="42"/>
      <c r="W369" s="42"/>
      <c r="X369" s="42"/>
      <c r="Y369" s="42"/>
      <c r="Z369" s="42"/>
      <c r="AA369" s="100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</row>
    <row r="370" spans="1:62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80"/>
      <c r="V370" s="42"/>
      <c r="W370" s="42"/>
      <c r="X370" s="42"/>
      <c r="Y370" s="42"/>
      <c r="Z370" s="42"/>
      <c r="AA370" s="100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</row>
    <row r="371" spans="1:62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80"/>
      <c r="V371" s="42"/>
      <c r="W371" s="42"/>
      <c r="X371" s="42"/>
      <c r="Y371" s="42"/>
      <c r="Z371" s="42"/>
      <c r="AA371" s="100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</row>
    <row r="372" spans="1:6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80"/>
      <c r="V372" s="42"/>
      <c r="W372" s="42"/>
      <c r="X372" s="42"/>
      <c r="Y372" s="42"/>
      <c r="Z372" s="42"/>
      <c r="AA372" s="100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</row>
    <row r="373" spans="1:62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80"/>
      <c r="V373" s="42"/>
      <c r="W373" s="42"/>
      <c r="X373" s="42"/>
      <c r="Y373" s="42"/>
      <c r="Z373" s="42"/>
      <c r="AA373" s="100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</row>
    <row r="374" spans="1:62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80"/>
      <c r="V374" s="42"/>
      <c r="W374" s="42"/>
      <c r="X374" s="42"/>
      <c r="Y374" s="42"/>
      <c r="Z374" s="42"/>
      <c r="AA374" s="100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</row>
    <row r="375" spans="1:62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80"/>
      <c r="V375" s="42"/>
      <c r="W375" s="42"/>
      <c r="X375" s="42"/>
      <c r="Y375" s="42"/>
      <c r="Z375" s="42"/>
      <c r="AA375" s="100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</row>
    <row r="376" spans="1:62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80"/>
      <c r="V376" s="42"/>
      <c r="W376" s="42"/>
      <c r="X376" s="42"/>
      <c r="Y376" s="42"/>
      <c r="Z376" s="42"/>
      <c r="AA376" s="100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</row>
    <row r="377" spans="1:62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80"/>
      <c r="V377" s="42"/>
      <c r="W377" s="42"/>
      <c r="X377" s="42"/>
      <c r="Y377" s="42"/>
      <c r="Z377" s="42"/>
      <c r="AA377" s="100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</row>
    <row r="378" spans="1:62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80"/>
      <c r="V378" s="42"/>
      <c r="W378" s="42"/>
      <c r="X378" s="42"/>
      <c r="Y378" s="42"/>
      <c r="Z378" s="42"/>
      <c r="AA378" s="100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</row>
    <row r="379" spans="1:62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80"/>
      <c r="V379" s="42"/>
      <c r="W379" s="42"/>
      <c r="X379" s="42"/>
      <c r="Y379" s="42"/>
      <c r="Z379" s="42"/>
      <c r="AA379" s="100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</row>
    <row r="380" spans="1:62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80"/>
      <c r="V380" s="42"/>
      <c r="W380" s="42"/>
      <c r="X380" s="42"/>
      <c r="Y380" s="42"/>
      <c r="Z380" s="42"/>
      <c r="AA380" s="100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</row>
    <row r="381" spans="1:62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80"/>
      <c r="V381" s="42"/>
      <c r="W381" s="42"/>
      <c r="X381" s="42"/>
      <c r="Y381" s="42"/>
      <c r="Z381" s="42"/>
      <c r="AA381" s="100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</row>
    <row r="382" spans="1:6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80"/>
      <c r="V382" s="42"/>
      <c r="W382" s="42"/>
      <c r="X382" s="42"/>
      <c r="Y382" s="42"/>
      <c r="Z382" s="42"/>
      <c r="AA382" s="100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</row>
    <row r="383" spans="1:62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80"/>
      <c r="V383" s="42"/>
      <c r="W383" s="42"/>
      <c r="X383" s="42"/>
      <c r="Y383" s="42"/>
      <c r="Z383" s="42"/>
      <c r="AA383" s="100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</row>
    <row r="384" spans="1:62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80"/>
      <c r="V384" s="42"/>
      <c r="W384" s="42"/>
      <c r="X384" s="42"/>
      <c r="Y384" s="42"/>
      <c r="Z384" s="42"/>
      <c r="AA384" s="100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</row>
    <row r="385" spans="1:62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80"/>
      <c r="V385" s="42"/>
      <c r="W385" s="42"/>
      <c r="X385" s="42"/>
      <c r="Y385" s="42"/>
      <c r="Z385" s="42"/>
      <c r="AA385" s="100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</row>
    <row r="386" spans="1:62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80"/>
      <c r="V386" s="42"/>
      <c r="W386" s="42"/>
      <c r="X386" s="42"/>
      <c r="Y386" s="42"/>
      <c r="Z386" s="42"/>
      <c r="AA386" s="100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</row>
    <row r="387" spans="1:62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80"/>
      <c r="V387" s="42"/>
      <c r="W387" s="42"/>
      <c r="X387" s="42"/>
      <c r="Y387" s="42"/>
      <c r="Z387" s="42"/>
      <c r="AA387" s="100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</row>
    <row r="388" spans="1:62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80"/>
      <c r="V388" s="42"/>
      <c r="W388" s="42"/>
      <c r="X388" s="42"/>
      <c r="Y388" s="42"/>
      <c r="Z388" s="42"/>
      <c r="AA388" s="100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</row>
    <row r="389" spans="1:62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80"/>
      <c r="V389" s="42"/>
      <c r="W389" s="42"/>
      <c r="X389" s="42"/>
      <c r="Y389" s="42"/>
      <c r="Z389" s="42"/>
      <c r="AA389" s="100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</row>
    <row r="390" spans="1:62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80"/>
      <c r="V390" s="42"/>
      <c r="W390" s="42"/>
      <c r="X390" s="42"/>
      <c r="Y390" s="42"/>
      <c r="Z390" s="42"/>
      <c r="AA390" s="100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</row>
    <row r="391" spans="1:62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80"/>
      <c r="V391" s="42"/>
      <c r="W391" s="42"/>
      <c r="X391" s="42"/>
      <c r="Y391" s="42"/>
      <c r="Z391" s="42"/>
      <c r="AA391" s="100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</row>
    <row r="392" spans="1:6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80"/>
      <c r="V392" s="42"/>
      <c r="W392" s="42"/>
      <c r="X392" s="42"/>
      <c r="Y392" s="42"/>
      <c r="Z392" s="42"/>
      <c r="AA392" s="100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</row>
    <row r="393" spans="1:62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80"/>
      <c r="V393" s="42"/>
      <c r="W393" s="42"/>
      <c r="X393" s="42"/>
      <c r="Y393" s="42"/>
      <c r="Z393" s="42"/>
      <c r="AA393" s="100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</row>
    <row r="394" spans="1:62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80"/>
      <c r="V394" s="42"/>
      <c r="W394" s="42"/>
      <c r="X394" s="42"/>
      <c r="Y394" s="42"/>
      <c r="Z394" s="42"/>
      <c r="AA394" s="100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</row>
    <row r="395" spans="1:62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80"/>
      <c r="V395" s="42"/>
      <c r="W395" s="42"/>
      <c r="X395" s="42"/>
      <c r="Y395" s="42"/>
      <c r="Z395" s="42"/>
      <c r="AA395" s="100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</row>
    <row r="396" spans="1:62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80"/>
      <c r="V396" s="42"/>
      <c r="W396" s="42"/>
      <c r="X396" s="42"/>
      <c r="Y396" s="42"/>
      <c r="Z396" s="42"/>
      <c r="AA396" s="100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</row>
    <row r="397" spans="1:62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80"/>
      <c r="V397" s="42"/>
      <c r="W397" s="42"/>
      <c r="X397" s="42"/>
      <c r="Y397" s="42"/>
      <c r="Z397" s="42"/>
      <c r="AA397" s="100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</row>
    <row r="398" spans="1:62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80"/>
      <c r="V398" s="42"/>
      <c r="W398" s="42"/>
      <c r="X398" s="42"/>
      <c r="Y398" s="42"/>
      <c r="Z398" s="42"/>
      <c r="AA398" s="100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</row>
    <row r="399" spans="1:62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80"/>
      <c r="V399" s="42"/>
      <c r="W399" s="42"/>
      <c r="X399" s="42"/>
      <c r="Y399" s="42"/>
      <c r="Z399" s="42"/>
      <c r="AA399" s="100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</row>
    <row r="400" spans="1:62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80"/>
      <c r="V400" s="42"/>
      <c r="W400" s="42"/>
      <c r="X400" s="42"/>
      <c r="Y400" s="42"/>
      <c r="Z400" s="42"/>
      <c r="AA400" s="100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</row>
    <row r="401" spans="1:62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80"/>
      <c r="V401" s="42"/>
      <c r="W401" s="42"/>
      <c r="X401" s="42"/>
      <c r="Y401" s="42"/>
      <c r="Z401" s="42"/>
      <c r="AA401" s="100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</row>
    <row r="402" spans="1:6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80"/>
      <c r="V402" s="42"/>
      <c r="W402" s="42"/>
      <c r="X402" s="42"/>
      <c r="Y402" s="42"/>
      <c r="Z402" s="42"/>
      <c r="AA402" s="100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</row>
    <row r="403" spans="1:62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80"/>
      <c r="V403" s="42"/>
      <c r="W403" s="42"/>
      <c r="X403" s="42"/>
      <c r="Y403" s="42"/>
      <c r="Z403" s="42"/>
      <c r="AA403" s="100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</row>
    <row r="404" spans="1:62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80"/>
      <c r="V404" s="42"/>
      <c r="W404" s="42"/>
      <c r="X404" s="42"/>
      <c r="Y404" s="42"/>
      <c r="Z404" s="42"/>
      <c r="AA404" s="100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</row>
    <row r="405" spans="1:62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80"/>
      <c r="V405" s="42"/>
      <c r="W405" s="42"/>
      <c r="X405" s="42"/>
      <c r="Y405" s="42"/>
      <c r="Z405" s="42"/>
      <c r="AA405" s="100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</row>
    <row r="406" spans="1:62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80"/>
      <c r="V406" s="42"/>
      <c r="W406" s="42"/>
      <c r="X406" s="42"/>
      <c r="Y406" s="42"/>
      <c r="Z406" s="42"/>
      <c r="AA406" s="100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</row>
    <row r="407" spans="1:62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80"/>
      <c r="V407" s="42"/>
      <c r="W407" s="42"/>
      <c r="X407" s="42"/>
      <c r="Y407" s="42"/>
      <c r="Z407" s="42"/>
      <c r="AA407" s="100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</row>
    <row r="408" spans="1:62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80"/>
      <c r="V408" s="42"/>
      <c r="W408" s="42"/>
      <c r="X408" s="42"/>
      <c r="Y408" s="42"/>
      <c r="Z408" s="42"/>
      <c r="AA408" s="100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</row>
    <row r="409" spans="1:62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80"/>
      <c r="V409" s="42"/>
      <c r="W409" s="42"/>
      <c r="X409" s="42"/>
      <c r="Y409" s="42"/>
      <c r="Z409" s="42"/>
      <c r="AA409" s="100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</row>
    <row r="410" spans="1:62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80"/>
      <c r="V410" s="42"/>
      <c r="W410" s="42"/>
      <c r="X410" s="42"/>
      <c r="Y410" s="42"/>
      <c r="Z410" s="42"/>
      <c r="AA410" s="100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</row>
    <row r="411" spans="1:62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80"/>
      <c r="V411" s="42"/>
      <c r="W411" s="42"/>
      <c r="X411" s="42"/>
      <c r="Y411" s="42"/>
      <c r="Z411" s="42"/>
      <c r="AA411" s="100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</row>
    <row r="412" spans="1:6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80"/>
      <c r="V412" s="42"/>
      <c r="W412" s="42"/>
      <c r="X412" s="42"/>
      <c r="Y412" s="42"/>
      <c r="Z412" s="42"/>
      <c r="AA412" s="100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</row>
    <row r="413" spans="1:62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80"/>
      <c r="V413" s="42"/>
      <c r="W413" s="42"/>
      <c r="X413" s="42"/>
      <c r="Y413" s="42"/>
      <c r="Z413" s="42"/>
      <c r="AA413" s="100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</row>
    <row r="414" spans="1:62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80"/>
      <c r="V414" s="42"/>
      <c r="W414" s="42"/>
      <c r="X414" s="42"/>
      <c r="Y414" s="42"/>
      <c r="Z414" s="42"/>
      <c r="AA414" s="100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</row>
    <row r="415" spans="1:62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80"/>
      <c r="V415" s="42"/>
      <c r="W415" s="42"/>
      <c r="X415" s="42"/>
      <c r="Y415" s="42"/>
      <c r="Z415" s="42"/>
      <c r="AA415" s="100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</row>
    <row r="416" spans="1:62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80"/>
      <c r="V416" s="42"/>
      <c r="W416" s="42"/>
      <c r="X416" s="42"/>
      <c r="Y416" s="42"/>
      <c r="Z416" s="42"/>
      <c r="AA416" s="100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</row>
    <row r="417" spans="1:62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80"/>
      <c r="V417" s="42"/>
      <c r="W417" s="42"/>
      <c r="X417" s="42"/>
      <c r="Y417" s="42"/>
      <c r="Z417" s="42"/>
      <c r="AA417" s="100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</row>
    <row r="418" spans="1:62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100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</row>
    <row r="419" spans="1:62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100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</row>
    <row r="420" spans="1:62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100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</row>
    <row r="421" spans="1:62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100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</row>
    <row r="422" spans="1:6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100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</row>
    <row r="423" spans="1:62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100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</row>
    <row r="424" spans="1:62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100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</row>
    <row r="425" spans="1:62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100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</row>
    <row r="426" spans="1:62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100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</row>
    <row r="427" spans="1:62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100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</row>
    <row r="428" spans="1:62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100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</row>
    <row r="429" spans="1:62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100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</row>
    <row r="430" spans="1:62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100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</row>
    <row r="431" spans="1:62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100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</row>
    <row r="432" spans="1:6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100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</row>
    <row r="433" spans="1:62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100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</row>
    <row r="434" spans="1:62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100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</row>
    <row r="435" spans="1:62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100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</row>
    <row r="436" spans="1:62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100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</row>
    <row r="437" spans="1:62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100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</row>
    <row r="438" spans="1:62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100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</row>
    <row r="439" spans="1:62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100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</row>
    <row r="440" spans="1:62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100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</row>
    <row r="441" spans="1:62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100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</row>
    <row r="442" spans="1:6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100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</row>
    <row r="443" spans="1:62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100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</row>
    <row r="444" spans="1:62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100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</row>
    <row r="445" spans="1:62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100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</row>
    <row r="446" spans="1:62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100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</row>
    <row r="447" spans="1:62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100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</row>
    <row r="448" spans="1:62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100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</row>
    <row r="449" spans="1:62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100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</row>
    <row r="450" spans="1:62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100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</row>
    <row r="451" spans="1:62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100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</row>
    <row r="452" spans="1:6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100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</row>
    <row r="453" spans="1:62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100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</row>
    <row r="454" spans="1:62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100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</row>
    <row r="455" spans="1:62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100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</row>
    <row r="456" spans="1:62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100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</row>
    <row r="457" spans="1:62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100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</row>
    <row r="458" spans="1:62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100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</row>
    <row r="459" spans="1:62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100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</row>
    <row r="460" spans="1:62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100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</row>
    <row r="461" spans="1:62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100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</row>
    <row r="462" spans="1: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100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</row>
    <row r="463" spans="1:62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100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</row>
    <row r="464" spans="1:62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100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</row>
    <row r="465" spans="1:62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100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</row>
    <row r="466" spans="1:62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100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</row>
    <row r="467" spans="1:62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100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</row>
    <row r="468" spans="1:62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100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</row>
    <row r="469" spans="1:62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100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</row>
    <row r="470" spans="1:62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100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</row>
    <row r="471" spans="1:62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100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</row>
    <row r="472" spans="1:6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100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</row>
    <row r="473" spans="1:62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100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</row>
    <row r="474" spans="1:62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100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</row>
    <row r="475" spans="1:62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100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</row>
    <row r="476" spans="1:62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100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</row>
    <row r="477" spans="1:62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100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</row>
    <row r="478" spans="1:62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100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</row>
    <row r="479" spans="1:62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100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</row>
    <row r="480" spans="1:62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100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</row>
    <row r="481" spans="1:62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100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</row>
    <row r="482" spans="1:6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100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</row>
    <row r="483" spans="1:62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100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</row>
    <row r="484" spans="1:62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100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</row>
    <row r="485" spans="1:62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100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</row>
    <row r="486" spans="1:62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100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</row>
    <row r="487" spans="1:62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100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</row>
    <row r="488" spans="1:62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100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</row>
    <row r="489" spans="1:62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100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</row>
    <row r="490" spans="1:62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100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</row>
    <row r="491" spans="1:62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100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</row>
    <row r="492" spans="1:6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100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</row>
    <row r="493" spans="1:62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100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</row>
    <row r="494" spans="1:62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100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</row>
    <row r="495" spans="1:62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100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</row>
    <row r="496" spans="1:62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100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</row>
    <row r="497" spans="1:62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100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</row>
    <row r="498" spans="1:62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100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</row>
    <row r="499" spans="1:62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100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</row>
    <row r="500" spans="1:62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100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</row>
    <row r="501" spans="1:62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100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</row>
    <row r="502" spans="1:6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100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</row>
    <row r="503" spans="1:62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100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</row>
    <row r="504" spans="1:62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100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</row>
    <row r="505" spans="1:62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100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</row>
    <row r="506" spans="1:62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100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</row>
    <row r="507" spans="1:62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100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</row>
    <row r="508" spans="1:62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100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</row>
    <row r="509" spans="1:62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100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</row>
    <row r="510" spans="1:62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100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</row>
    <row r="511" spans="1:62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100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</row>
    <row r="512" spans="1:6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100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</row>
    <row r="513" spans="1:62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100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</row>
    <row r="514" spans="1:62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100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</row>
    <row r="515" spans="1:62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100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</row>
    <row r="516" spans="1:62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100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</row>
    <row r="517" spans="1:62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100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</row>
    <row r="518" spans="1:62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100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</row>
    <row r="519" spans="1:62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100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</row>
    <row r="520" spans="1:62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100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</row>
    <row r="521" spans="1:62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100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</row>
    <row r="522" spans="1:6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100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</row>
    <row r="523" spans="1:62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100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</row>
    <row r="524" spans="1:62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100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</row>
    <row r="525" spans="1:62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100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</row>
    <row r="526" spans="1:62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100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</row>
    <row r="527" spans="1:62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100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</row>
    <row r="528" spans="1:62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100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</row>
    <row r="529" spans="1:62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100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</row>
    <row r="530" spans="1:62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100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</row>
    <row r="531" spans="1:62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100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</row>
    <row r="532" spans="1:6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100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</row>
    <row r="533" spans="1:62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100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</row>
    <row r="534" spans="1:62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100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</row>
    <row r="535" spans="1:62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100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</row>
    <row r="536" spans="1:62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100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</row>
    <row r="537" spans="1:62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100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</row>
    <row r="538" spans="1:62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100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</row>
    <row r="539" spans="1:62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100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</row>
    <row r="540" spans="1:62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100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</row>
    <row r="541" spans="1:62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100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</row>
    <row r="542" spans="1:6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100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</row>
    <row r="543" spans="1:62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100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</row>
    <row r="544" spans="1:62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100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</row>
    <row r="545" spans="1:62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100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</row>
    <row r="546" spans="1:62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100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</row>
    <row r="547" spans="1:62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100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</row>
    <row r="548" spans="1:62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100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</row>
    <row r="549" spans="1:62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100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</row>
    <row r="550" spans="1:62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100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</row>
    <row r="551" spans="1:62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100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</row>
    <row r="552" spans="1:6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100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</row>
    <row r="553" spans="1:62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100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</row>
    <row r="554" spans="1:62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100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</row>
    <row r="555" spans="1:62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100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</row>
    <row r="556" spans="1:62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100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</row>
    <row r="557" spans="1:62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100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</row>
    <row r="558" spans="1:62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100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</row>
    <row r="559" spans="1:62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100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</row>
    <row r="560" spans="1:62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100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</row>
    <row r="561" spans="1:62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100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</row>
    <row r="562" spans="1: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100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</row>
    <row r="563" spans="1:62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100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</row>
    <row r="564" spans="1:62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100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</row>
    <row r="565" spans="1:62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100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</row>
    <row r="566" spans="1:62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100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</row>
    <row r="567" spans="1:62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100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</row>
    <row r="568" spans="1:62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100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</row>
    <row r="569" spans="1:62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100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</row>
    <row r="570" spans="1:62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100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</row>
    <row r="571" spans="1:62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100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</row>
    <row r="572" spans="1:6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100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</row>
    <row r="573" spans="1:62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100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</row>
    <row r="574" spans="1:62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100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</row>
    <row r="575" spans="1:62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100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</row>
    <row r="576" spans="1:62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100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</row>
    <row r="577" spans="1:62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100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</row>
    <row r="578" spans="1:62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100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</row>
    <row r="579" spans="1:62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100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</row>
    <row r="580" spans="1:62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100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</row>
    <row r="581" spans="1:62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100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</row>
    <row r="582" spans="1:6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100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</row>
    <row r="583" spans="1:62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100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</row>
    <row r="584" spans="1:62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100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</row>
    <row r="585" spans="1:62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100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</row>
    <row r="586" spans="1:62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100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</row>
    <row r="587" spans="1:62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100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</row>
    <row r="588" spans="1:62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100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</row>
    <row r="589" spans="1:62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100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</row>
    <row r="590" spans="1:62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100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</row>
    <row r="591" spans="1:62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100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</row>
    <row r="592" spans="1:6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100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</row>
    <row r="593" spans="1:62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100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</row>
    <row r="594" spans="1:62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100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</row>
    <row r="595" spans="1:62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100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</row>
    <row r="596" spans="1:62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100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</row>
    <row r="597" spans="1:62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100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</row>
    <row r="598" spans="1:62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100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</row>
    <row r="599" spans="1:62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100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</row>
    <row r="600" spans="1:62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100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</row>
    <row r="601" spans="1:62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100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</row>
    <row r="602" spans="1:6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100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</row>
    <row r="603" spans="1:62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100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</row>
    <row r="604" spans="1:62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100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</row>
    <row r="605" spans="1:62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100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</row>
    <row r="606" spans="1:62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100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</row>
    <row r="607" spans="1:62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100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</row>
    <row r="608" spans="1:62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100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</row>
    <row r="609" spans="1:62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100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</row>
    <row r="610" spans="1:62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100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</row>
    <row r="611" spans="1:62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100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</row>
    <row r="612" spans="1:6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100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</row>
    <row r="613" spans="1:62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100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</row>
    <row r="614" spans="1:62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100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</row>
    <row r="615" spans="1:62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100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</row>
    <row r="616" spans="1:62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100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</row>
    <row r="617" spans="1:62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100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</row>
    <row r="618" spans="1:62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100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</row>
    <row r="619" spans="1:62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100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</row>
    <row r="620" spans="1:62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100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</row>
    <row r="621" spans="1:62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100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</row>
    <row r="622" spans="1:6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100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</row>
    <row r="623" spans="1:62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100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</row>
    <row r="624" spans="1:62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100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</row>
    <row r="625" spans="1:62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100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</row>
    <row r="626" spans="1:62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100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</row>
    <row r="627" spans="1:62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100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</row>
    <row r="628" spans="1:62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100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</row>
    <row r="629" spans="1:62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100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</row>
    <row r="630" spans="1:62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100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</row>
    <row r="631" spans="1:62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100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</row>
    <row r="632" spans="1:6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100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</row>
    <row r="633" spans="1:62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100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</row>
    <row r="634" spans="1:62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100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</row>
    <row r="635" spans="1:62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100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</row>
    <row r="636" spans="1:62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100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</row>
    <row r="637" spans="1:62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100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</row>
    <row r="638" spans="1:62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100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</row>
    <row r="639" spans="1:62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100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</row>
    <row r="640" spans="1:62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100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</row>
    <row r="641" spans="1:62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100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</row>
    <row r="642" spans="1:6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100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</row>
    <row r="643" spans="1:62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100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</row>
    <row r="644" spans="1:62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100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</row>
    <row r="645" spans="1:62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100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</row>
    <row r="646" spans="1:62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100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</row>
    <row r="647" spans="1:62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100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</row>
    <row r="648" spans="1:62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100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</row>
    <row r="649" spans="1:62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100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</row>
    <row r="650" spans="1:62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100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</row>
    <row r="651" spans="1:62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100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</row>
    <row r="652" spans="1:6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100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</row>
    <row r="653" spans="1:62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100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</row>
    <row r="654" spans="1:62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100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</row>
    <row r="655" spans="1:62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100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</row>
    <row r="656" spans="1:62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100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</row>
    <row r="657" spans="1:62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100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</row>
    <row r="658" spans="1:62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100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</row>
    <row r="659" spans="1:62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100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</row>
    <row r="660" spans="1:62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100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</row>
    <row r="661" spans="1:62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100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</row>
    <row r="662" spans="1: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100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</row>
    <row r="663" spans="1:62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100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</row>
    <row r="664" spans="1:62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100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</row>
    <row r="665" spans="1:62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100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</row>
    <row r="666" spans="1:62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100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</row>
    <row r="667" spans="1:62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100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</row>
    <row r="668" spans="1:62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100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</row>
    <row r="669" spans="1:62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100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</row>
    <row r="670" spans="1:62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100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</row>
    <row r="671" spans="1:62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100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</row>
    <row r="672" spans="1:6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100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</row>
    <row r="673" spans="1:62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100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</row>
    <row r="674" spans="1:62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100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</row>
    <row r="675" spans="1:62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100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</row>
    <row r="676" spans="1:62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100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</row>
    <row r="677" spans="1:62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100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</row>
    <row r="678" spans="1:62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100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</row>
    <row r="679" spans="1:62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100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</row>
    <row r="680" spans="1:62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100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</row>
    <row r="681" spans="1:62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100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</row>
    <row r="682" spans="1:6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100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</row>
    <row r="683" spans="1:62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100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</row>
    <row r="684" spans="1:62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100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</row>
    <row r="685" spans="1:62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100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</row>
    <row r="686" spans="1:62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100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</row>
    <row r="687" spans="1:62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100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</row>
    <row r="688" spans="1:62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100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</row>
    <row r="689" spans="1:62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100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</row>
    <row r="690" spans="1:62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100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</row>
    <row r="691" spans="1:62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100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</row>
    <row r="692" spans="1:6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100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</row>
    <row r="693" spans="1:62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100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</row>
    <row r="694" spans="1:62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100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</row>
    <row r="695" spans="1:62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100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</row>
    <row r="696" spans="1:62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100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</row>
    <row r="697" spans="1:62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100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</row>
    <row r="698" spans="1:62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100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</row>
    <row r="699" spans="1:62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100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</row>
    <row r="700" spans="1:62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100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</row>
    <row r="701" spans="1:62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100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</row>
    <row r="702" spans="1:6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100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</row>
    <row r="703" spans="1:62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100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</row>
    <row r="704" spans="1:62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100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</row>
    <row r="705" spans="1:62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100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</row>
    <row r="706" spans="1:62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100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</row>
    <row r="707" spans="1:62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100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</row>
    <row r="708" spans="1:62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100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</row>
    <row r="709" spans="1:62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100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</row>
    <row r="710" spans="1:62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100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</row>
    <row r="711" spans="1:62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100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</row>
    <row r="712" spans="1:6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100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</row>
    <row r="713" spans="1:62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100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</row>
    <row r="714" spans="1:62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100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</row>
    <row r="715" spans="1:62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100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</row>
    <row r="716" spans="1:62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100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</row>
    <row r="717" spans="1:62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100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</row>
    <row r="718" spans="1:62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100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</row>
    <row r="719" spans="1:62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100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</row>
    <row r="720" spans="1:62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100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</row>
    <row r="721" spans="1:62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100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</row>
    <row r="722" spans="1:6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100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</row>
    <row r="723" spans="1:62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100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</row>
    <row r="724" spans="1:62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100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</row>
    <row r="725" spans="1:62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100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</row>
    <row r="726" spans="1:62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100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</row>
    <row r="727" spans="1:62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100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</row>
    <row r="728" spans="1:62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100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</row>
    <row r="729" spans="1:62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100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</row>
    <row r="730" spans="1:62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100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</row>
    <row r="731" spans="1:62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100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</row>
    <row r="732" spans="1:6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100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</row>
    <row r="733" spans="1:62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100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</row>
    <row r="734" spans="1:62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100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</row>
    <row r="735" spans="1:62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100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</row>
    <row r="736" spans="1:62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100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</row>
    <row r="737" spans="1:62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100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</row>
    <row r="738" spans="1:62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100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</row>
    <row r="739" spans="1:62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100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</row>
    <row r="740" spans="1:62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100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</row>
    <row r="741" spans="1:62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100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</row>
    <row r="742" spans="1:6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100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</row>
    <row r="743" spans="1:62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100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</row>
    <row r="744" spans="1:62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100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</row>
    <row r="745" spans="1:62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100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</row>
    <row r="746" spans="1:62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100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</row>
    <row r="747" spans="1:62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100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</row>
    <row r="748" spans="1:62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100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</row>
    <row r="749" spans="1:62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100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</row>
    <row r="750" spans="1:62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100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</row>
    <row r="751" spans="1:62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100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</row>
    <row r="752" spans="1:6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100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</row>
    <row r="753" spans="1:62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100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</row>
    <row r="754" spans="1:62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100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</row>
    <row r="755" spans="1:62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100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</row>
    <row r="756" spans="1:62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100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</row>
    <row r="757" spans="1:62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100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</row>
    <row r="758" spans="1:62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100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</row>
    <row r="759" spans="1:62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100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</row>
    <row r="760" spans="1:62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100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</row>
    <row r="761" spans="1:62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100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</row>
    <row r="762" spans="1: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100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</row>
    <row r="763" spans="1:62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100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</row>
    <row r="764" spans="1:62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100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</row>
    <row r="765" spans="1:62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100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</row>
    <row r="766" spans="1:62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100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</row>
    <row r="767" spans="1:62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100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</row>
    <row r="768" spans="1:62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100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</row>
    <row r="769" spans="1:62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100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</row>
    <row r="770" spans="1:62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100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</row>
    <row r="771" spans="1:62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100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</row>
    <row r="772" spans="1:6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100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</row>
    <row r="773" spans="1:62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100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</row>
    <row r="774" spans="1:62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100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</row>
    <row r="775" spans="1:62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100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</row>
    <row r="776" spans="1:62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100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</row>
    <row r="777" spans="1:62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100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</row>
    <row r="778" spans="1:62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100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</row>
    <row r="779" spans="1:62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100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</row>
    <row r="780" spans="1:62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100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</row>
    <row r="781" spans="1:62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100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</row>
    <row r="782" spans="1:6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100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</row>
    <row r="783" spans="1:62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100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</row>
    <row r="784" spans="1:62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100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</row>
    <row r="785" spans="1:62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100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</row>
    <row r="786" spans="1:62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100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</row>
    <row r="787" spans="1:62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100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</row>
    <row r="788" spans="1:62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100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</row>
    <row r="789" spans="1:62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100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</row>
    <row r="790" spans="1:62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100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</row>
    <row r="791" spans="1:62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100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</row>
    <row r="792" spans="1:6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100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</row>
    <row r="793" spans="1:62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100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</row>
    <row r="794" spans="1:62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100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</row>
    <row r="795" spans="1:62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100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</row>
    <row r="796" spans="1:62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100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</row>
    <row r="797" spans="1:62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100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</row>
    <row r="798" spans="1:62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100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</row>
    <row r="799" spans="1:62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100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</row>
    <row r="800" spans="1:62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100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</row>
    <row r="801" spans="1:62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100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</row>
    <row r="802" spans="1:6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100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</row>
    <row r="803" spans="1:62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100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</row>
    <row r="804" spans="1:62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100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</row>
    <row r="805" spans="1:62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100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</row>
    <row r="806" spans="1:62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100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</row>
    <row r="807" spans="1:62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100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</row>
    <row r="808" spans="1:62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100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</row>
    <row r="809" spans="1:62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100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</row>
    <row r="810" spans="1:62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100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</row>
    <row r="811" spans="1:62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100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</row>
    <row r="812" spans="1:6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100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</row>
    <row r="813" spans="1:62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100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</row>
    <row r="814" spans="1:62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100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</row>
    <row r="815" spans="1:62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100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</row>
    <row r="816" spans="1:62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100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</row>
    <row r="817" spans="1:62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100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</row>
    <row r="818" spans="1:62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100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</row>
    <row r="819" spans="1:62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100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</row>
    <row r="820" spans="1:62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100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</row>
    <row r="821" spans="1:62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100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</row>
    <row r="822" spans="1:6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100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</row>
    <row r="823" spans="1:62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100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</row>
    <row r="824" spans="1:62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100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</row>
    <row r="825" spans="1:62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100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</row>
    <row r="826" spans="1:62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100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</row>
    <row r="827" spans="1:62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100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</row>
    <row r="828" spans="1:62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100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</row>
    <row r="829" spans="1:62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100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</row>
    <row r="830" spans="1:62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100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</row>
    <row r="831" spans="1:62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100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</row>
    <row r="832" spans="1:6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100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</row>
    <row r="833" spans="1:62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100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</row>
    <row r="834" spans="1:62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100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</row>
    <row r="835" spans="1:62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100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</row>
    <row r="836" spans="1:62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100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</row>
    <row r="837" spans="1:62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100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</row>
    <row r="838" spans="1:62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100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</row>
    <row r="839" spans="1:62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100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</row>
    <row r="840" spans="1:62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100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</row>
    <row r="841" spans="1:62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100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</row>
    <row r="842" spans="1:6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100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</row>
    <row r="843" spans="1:62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100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</row>
    <row r="844" spans="1:62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100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</row>
    <row r="845" spans="1:62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100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</row>
    <row r="846" spans="1:62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100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</row>
    <row r="847" spans="1:62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100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</row>
    <row r="848" spans="1:62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100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</row>
    <row r="849" spans="1:62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100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</row>
    <row r="850" spans="1:62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100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</row>
    <row r="851" spans="1:62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100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</row>
    <row r="852" spans="1:6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100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</row>
    <row r="853" spans="1:62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100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</row>
    <row r="854" spans="1:62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100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</row>
    <row r="855" spans="1:62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100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</row>
    <row r="856" spans="1:62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100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</row>
    <row r="857" spans="1:62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100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</row>
    <row r="858" spans="1:62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100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</row>
    <row r="859" spans="1:62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100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</row>
    <row r="860" spans="1:62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100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</row>
    <row r="861" spans="1:62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100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</row>
    <row r="862" spans="1: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100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</row>
    <row r="863" spans="1:62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100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</row>
    <row r="864" spans="1:62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100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</row>
    <row r="865" spans="1:62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100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</row>
    <row r="866" spans="1:62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100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</row>
    <row r="867" spans="1:62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100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</row>
    <row r="868" spans="1:62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100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</row>
    <row r="869" spans="1:62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100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</row>
    <row r="870" spans="1:62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100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</row>
    <row r="871" spans="1:62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100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</row>
    <row r="872" spans="1:6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100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</row>
    <row r="873" spans="1:62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100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</row>
    <row r="874" spans="1:62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100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</row>
    <row r="875" spans="1:62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100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</row>
    <row r="876" spans="1:62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100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</row>
    <row r="877" spans="1:62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100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</row>
    <row r="878" spans="1:62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100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</row>
    <row r="879" spans="1:62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100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</row>
    <row r="880" spans="1:62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100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</row>
    <row r="881" spans="1:62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100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</row>
    <row r="882" spans="1:6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100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</row>
    <row r="883" spans="1:62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100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</row>
    <row r="884" spans="1:62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100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2"/>
      <c r="AT884" s="42"/>
      <c r="AU884" s="42"/>
      <c r="AV884" s="42"/>
      <c r="AW884" s="42"/>
      <c r="AX884" s="42"/>
      <c r="AY884" s="42"/>
      <c r="AZ884" s="42"/>
      <c r="BA884" s="42"/>
      <c r="BB884" s="42"/>
      <c r="BC884" s="42"/>
      <c r="BD884" s="42"/>
      <c r="BE884" s="42"/>
      <c r="BF884" s="42"/>
      <c r="BG884" s="42"/>
      <c r="BH884" s="42"/>
      <c r="BI884" s="42"/>
      <c r="BJ884" s="42"/>
    </row>
    <row r="885" spans="1:62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100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2"/>
      <c r="AV885" s="42"/>
      <c r="AW885" s="42"/>
      <c r="AX885" s="42"/>
      <c r="AY885" s="42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  <c r="BJ885" s="42"/>
    </row>
    <row r="886" spans="1:62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100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2"/>
      <c r="AT886" s="42"/>
      <c r="AU886" s="42"/>
      <c r="AV886" s="42"/>
      <c r="AW886" s="42"/>
      <c r="AX886" s="42"/>
      <c r="AY886" s="42"/>
      <c r="AZ886" s="42"/>
      <c r="BA886" s="42"/>
      <c r="BB886" s="42"/>
      <c r="BC886" s="42"/>
      <c r="BD886" s="42"/>
      <c r="BE886" s="42"/>
      <c r="BF886" s="42"/>
      <c r="BG886" s="42"/>
      <c r="BH886" s="42"/>
      <c r="BI886" s="42"/>
      <c r="BJ886" s="42"/>
    </row>
    <row r="887" spans="1:62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100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2"/>
      <c r="AT887" s="42"/>
      <c r="AU887" s="42"/>
      <c r="AV887" s="42"/>
      <c r="AW887" s="42"/>
      <c r="AX887" s="42"/>
      <c r="AY887" s="42"/>
      <c r="AZ887" s="42"/>
      <c r="BA887" s="42"/>
      <c r="BB887" s="42"/>
      <c r="BC887" s="42"/>
      <c r="BD887" s="42"/>
      <c r="BE887" s="42"/>
      <c r="BF887" s="42"/>
      <c r="BG887" s="42"/>
      <c r="BH887" s="42"/>
      <c r="BI887" s="42"/>
      <c r="BJ887" s="42"/>
    </row>
    <row r="888" spans="1:62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100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</row>
    <row r="889" spans="1:62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100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2"/>
      <c r="AV889" s="42"/>
      <c r="AW889" s="42"/>
      <c r="AX889" s="42"/>
      <c r="AY889" s="42"/>
      <c r="AZ889" s="42"/>
      <c r="BA889" s="42"/>
      <c r="BB889" s="42"/>
      <c r="BC889" s="42"/>
      <c r="BD889" s="42"/>
      <c r="BE889" s="42"/>
      <c r="BF889" s="42"/>
      <c r="BG889" s="42"/>
      <c r="BH889" s="42"/>
      <c r="BI889" s="42"/>
      <c r="BJ889" s="42"/>
    </row>
    <row r="890" spans="1:62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100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2"/>
      <c r="AS890" s="42"/>
      <c r="AT890" s="42"/>
      <c r="AU890" s="42"/>
      <c r="AV890" s="42"/>
      <c r="AW890" s="42"/>
      <c r="AX890" s="42"/>
      <c r="AY890" s="42"/>
      <c r="AZ890" s="42"/>
      <c r="BA890" s="42"/>
      <c r="BB890" s="42"/>
      <c r="BC890" s="42"/>
      <c r="BD890" s="42"/>
      <c r="BE890" s="42"/>
      <c r="BF890" s="42"/>
      <c r="BG890" s="42"/>
      <c r="BH890" s="42"/>
      <c r="BI890" s="42"/>
      <c r="BJ890" s="42"/>
    </row>
    <row r="891" spans="1:62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100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2"/>
      <c r="AV891" s="42"/>
      <c r="AW891" s="42"/>
      <c r="AX891" s="42"/>
      <c r="AY891" s="42"/>
      <c r="AZ891" s="42"/>
      <c r="BA891" s="42"/>
      <c r="BB891" s="42"/>
      <c r="BC891" s="42"/>
      <c r="BD891" s="42"/>
      <c r="BE891" s="42"/>
      <c r="BF891" s="42"/>
      <c r="BG891" s="42"/>
      <c r="BH891" s="42"/>
      <c r="BI891" s="42"/>
      <c r="BJ891" s="42"/>
    </row>
    <row r="892" spans="1:6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100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2"/>
      <c r="AT892" s="42"/>
      <c r="AU892" s="42"/>
      <c r="AV892" s="42"/>
      <c r="AW892" s="42"/>
      <c r="AX892" s="42"/>
      <c r="AY892" s="42"/>
      <c r="AZ892" s="42"/>
      <c r="BA892" s="42"/>
      <c r="BB892" s="42"/>
      <c r="BC892" s="42"/>
      <c r="BD892" s="42"/>
      <c r="BE892" s="42"/>
      <c r="BF892" s="42"/>
      <c r="BG892" s="42"/>
      <c r="BH892" s="42"/>
      <c r="BI892" s="42"/>
      <c r="BJ892" s="42"/>
    </row>
    <row r="893" spans="1:62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100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2"/>
      <c r="AT893" s="42"/>
      <c r="AU893" s="42"/>
      <c r="AV893" s="42"/>
      <c r="AW893" s="42"/>
      <c r="AX893" s="42"/>
      <c r="AY893" s="42"/>
      <c r="AZ893" s="42"/>
      <c r="BA893" s="42"/>
      <c r="BB893" s="42"/>
      <c r="BC893" s="42"/>
      <c r="BD893" s="42"/>
      <c r="BE893" s="42"/>
      <c r="BF893" s="42"/>
      <c r="BG893" s="42"/>
      <c r="BH893" s="42"/>
      <c r="BI893" s="42"/>
      <c r="BJ893" s="42"/>
    </row>
    <row r="894" spans="1:62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100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2"/>
      <c r="AT894" s="42"/>
      <c r="AU894" s="42"/>
      <c r="AV894" s="42"/>
      <c r="AW894" s="42"/>
      <c r="AX894" s="42"/>
      <c r="AY894" s="42"/>
      <c r="AZ894" s="42"/>
      <c r="BA894" s="42"/>
      <c r="BB894" s="42"/>
      <c r="BC894" s="42"/>
      <c r="BD894" s="42"/>
      <c r="BE894" s="42"/>
      <c r="BF894" s="42"/>
      <c r="BG894" s="42"/>
      <c r="BH894" s="42"/>
      <c r="BI894" s="42"/>
      <c r="BJ894" s="42"/>
    </row>
    <row r="895" spans="1:62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100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2"/>
      <c r="AT895" s="42"/>
      <c r="AU895" s="42"/>
      <c r="AV895" s="42"/>
      <c r="AW895" s="42"/>
      <c r="AX895" s="42"/>
      <c r="AY895" s="42"/>
      <c r="AZ895" s="42"/>
      <c r="BA895" s="42"/>
      <c r="BB895" s="42"/>
      <c r="BC895" s="42"/>
      <c r="BD895" s="42"/>
      <c r="BE895" s="42"/>
      <c r="BF895" s="42"/>
      <c r="BG895" s="42"/>
      <c r="BH895" s="42"/>
      <c r="BI895" s="42"/>
      <c r="BJ895" s="42"/>
    </row>
    <row r="896" spans="1:62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100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2"/>
      <c r="AV896" s="42"/>
      <c r="AW896" s="42"/>
      <c r="AX896" s="42"/>
      <c r="AY896" s="42"/>
      <c r="AZ896" s="42"/>
      <c r="BA896" s="42"/>
      <c r="BB896" s="42"/>
      <c r="BC896" s="42"/>
      <c r="BD896" s="42"/>
      <c r="BE896" s="42"/>
      <c r="BF896" s="42"/>
      <c r="BG896" s="42"/>
      <c r="BH896" s="42"/>
      <c r="BI896" s="42"/>
      <c r="BJ896" s="42"/>
    </row>
    <row r="897" spans="1:62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100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2"/>
      <c r="AT897" s="42"/>
      <c r="AU897" s="42"/>
      <c r="AV897" s="42"/>
      <c r="AW897" s="42"/>
      <c r="AX897" s="42"/>
      <c r="AY897" s="42"/>
      <c r="AZ897" s="42"/>
      <c r="BA897" s="42"/>
      <c r="BB897" s="42"/>
      <c r="BC897" s="42"/>
      <c r="BD897" s="42"/>
      <c r="BE897" s="42"/>
      <c r="BF897" s="42"/>
      <c r="BG897" s="42"/>
      <c r="BH897" s="42"/>
      <c r="BI897" s="42"/>
      <c r="BJ897" s="42"/>
    </row>
    <row r="898" spans="1:62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100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2"/>
      <c r="AT898" s="42"/>
      <c r="AU898" s="42"/>
      <c r="AV898" s="42"/>
      <c r="AW898" s="42"/>
      <c r="AX898" s="42"/>
      <c r="AY898" s="42"/>
      <c r="AZ898" s="42"/>
      <c r="BA898" s="42"/>
      <c r="BB898" s="42"/>
      <c r="BC898" s="42"/>
      <c r="BD898" s="42"/>
      <c r="BE898" s="42"/>
      <c r="BF898" s="42"/>
      <c r="BG898" s="42"/>
      <c r="BH898" s="42"/>
      <c r="BI898" s="42"/>
      <c r="BJ898" s="42"/>
    </row>
    <row r="899" spans="1:62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100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2"/>
      <c r="BG899" s="42"/>
      <c r="BH899" s="42"/>
      <c r="BI899" s="42"/>
      <c r="BJ899" s="42"/>
    </row>
    <row r="900" spans="1:62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100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2"/>
      <c r="AT900" s="42"/>
      <c r="AU900" s="42"/>
      <c r="AV900" s="42"/>
      <c r="AW900" s="42"/>
      <c r="AX900" s="42"/>
      <c r="AY900" s="42"/>
      <c r="AZ900" s="42"/>
      <c r="BA900" s="42"/>
      <c r="BB900" s="42"/>
      <c r="BC900" s="42"/>
      <c r="BD900" s="42"/>
      <c r="BE900" s="42"/>
      <c r="BF900" s="42"/>
      <c r="BG900" s="42"/>
      <c r="BH900" s="42"/>
      <c r="BI900" s="42"/>
      <c r="BJ900" s="42"/>
    </row>
    <row r="901" spans="1:62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100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2"/>
      <c r="AT901" s="42"/>
      <c r="AU901" s="42"/>
      <c r="AV901" s="42"/>
      <c r="AW901" s="42"/>
      <c r="AX901" s="42"/>
      <c r="AY901" s="42"/>
      <c r="AZ901" s="42"/>
      <c r="BA901" s="42"/>
      <c r="BB901" s="42"/>
      <c r="BC901" s="42"/>
      <c r="BD901" s="42"/>
      <c r="BE901" s="42"/>
      <c r="BF901" s="42"/>
      <c r="BG901" s="42"/>
      <c r="BH901" s="42"/>
      <c r="BI901" s="42"/>
      <c r="BJ901" s="42"/>
    </row>
    <row r="902" spans="1:6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100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2"/>
      <c r="AS902" s="42"/>
      <c r="AT902" s="42"/>
      <c r="AU902" s="42"/>
      <c r="AV902" s="42"/>
      <c r="AW902" s="42"/>
      <c r="AX902" s="42"/>
      <c r="AY902" s="42"/>
      <c r="AZ902" s="42"/>
      <c r="BA902" s="42"/>
      <c r="BB902" s="42"/>
      <c r="BC902" s="42"/>
      <c r="BD902" s="42"/>
      <c r="BE902" s="42"/>
      <c r="BF902" s="42"/>
      <c r="BG902" s="42"/>
      <c r="BH902" s="42"/>
      <c r="BI902" s="42"/>
      <c r="BJ902" s="42"/>
    </row>
    <row r="903" spans="1:62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100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2"/>
      <c r="AT903" s="42"/>
      <c r="AU903" s="42"/>
      <c r="AV903" s="42"/>
      <c r="AW903" s="42"/>
      <c r="AX903" s="42"/>
      <c r="AY903" s="42"/>
      <c r="AZ903" s="42"/>
      <c r="BA903" s="42"/>
      <c r="BB903" s="42"/>
      <c r="BC903" s="42"/>
      <c r="BD903" s="42"/>
      <c r="BE903" s="42"/>
      <c r="BF903" s="42"/>
      <c r="BG903" s="42"/>
      <c r="BH903" s="42"/>
      <c r="BI903" s="42"/>
      <c r="BJ903" s="42"/>
    </row>
    <row r="904" spans="1:62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100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2"/>
      <c r="AV904" s="42"/>
      <c r="AW904" s="42"/>
      <c r="AX904" s="42"/>
      <c r="AY904" s="42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</row>
    <row r="905" spans="1:62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100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2"/>
      <c r="AT905" s="42"/>
      <c r="AU905" s="42"/>
      <c r="AV905" s="42"/>
      <c r="AW905" s="42"/>
      <c r="AX905" s="42"/>
      <c r="AY905" s="42"/>
      <c r="AZ905" s="42"/>
      <c r="BA905" s="42"/>
      <c r="BB905" s="42"/>
      <c r="BC905" s="42"/>
      <c r="BD905" s="42"/>
      <c r="BE905" s="42"/>
      <c r="BF905" s="42"/>
      <c r="BG905" s="42"/>
      <c r="BH905" s="42"/>
      <c r="BI905" s="42"/>
      <c r="BJ905" s="42"/>
    </row>
    <row r="906" spans="1:62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100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2"/>
      <c r="AT906" s="42"/>
      <c r="AU906" s="42"/>
      <c r="AV906" s="42"/>
      <c r="AW906" s="42"/>
      <c r="AX906" s="42"/>
      <c r="AY906" s="42"/>
      <c r="AZ906" s="42"/>
      <c r="BA906" s="42"/>
      <c r="BB906" s="42"/>
      <c r="BC906" s="42"/>
      <c r="BD906" s="42"/>
      <c r="BE906" s="42"/>
      <c r="BF906" s="42"/>
      <c r="BG906" s="42"/>
      <c r="BH906" s="42"/>
      <c r="BI906" s="42"/>
      <c r="BJ906" s="42"/>
    </row>
    <row r="907" spans="1:62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100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2"/>
      <c r="AV907" s="42"/>
      <c r="AW907" s="42"/>
      <c r="AX907" s="42"/>
      <c r="AY907" s="42"/>
      <c r="AZ907" s="42"/>
      <c r="BA907" s="42"/>
      <c r="BB907" s="42"/>
      <c r="BC907" s="42"/>
      <c r="BD907" s="42"/>
      <c r="BE907" s="42"/>
      <c r="BF907" s="42"/>
      <c r="BG907" s="42"/>
      <c r="BH907" s="42"/>
      <c r="BI907" s="42"/>
      <c r="BJ907" s="42"/>
    </row>
    <row r="908" spans="1:62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100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2"/>
      <c r="AT908" s="42"/>
      <c r="AU908" s="42"/>
      <c r="AV908" s="42"/>
      <c r="AW908" s="42"/>
      <c r="AX908" s="42"/>
      <c r="AY908" s="42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  <c r="BJ908" s="42"/>
    </row>
    <row r="909" spans="1:62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100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2"/>
      <c r="AT909" s="42"/>
      <c r="AU909" s="42"/>
      <c r="AV909" s="42"/>
      <c r="AW909" s="42"/>
      <c r="AX909" s="42"/>
      <c r="AY909" s="42"/>
      <c r="AZ909" s="42"/>
      <c r="BA909" s="42"/>
      <c r="BB909" s="42"/>
      <c r="BC909" s="42"/>
      <c r="BD909" s="42"/>
      <c r="BE909" s="42"/>
      <c r="BF909" s="42"/>
      <c r="BG909" s="42"/>
      <c r="BH909" s="42"/>
      <c r="BI909" s="42"/>
      <c r="BJ909" s="42"/>
    </row>
    <row r="910" spans="1:62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100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2"/>
      <c r="AT910" s="42"/>
      <c r="AU910" s="42"/>
      <c r="AV910" s="42"/>
      <c r="AW910" s="42"/>
      <c r="AX910" s="42"/>
      <c r="AY910" s="42"/>
      <c r="AZ910" s="42"/>
      <c r="BA910" s="42"/>
      <c r="BB910" s="42"/>
      <c r="BC910" s="42"/>
      <c r="BD910" s="42"/>
      <c r="BE910" s="42"/>
      <c r="BF910" s="42"/>
      <c r="BG910" s="42"/>
      <c r="BH910" s="42"/>
      <c r="BI910" s="42"/>
      <c r="BJ910" s="42"/>
    </row>
    <row r="911" spans="1:62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100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2"/>
      <c r="AT911" s="42"/>
      <c r="AU911" s="42"/>
      <c r="AV911" s="42"/>
      <c r="AW911" s="42"/>
      <c r="AX911" s="42"/>
      <c r="AY911" s="42"/>
      <c r="AZ911" s="42"/>
      <c r="BA911" s="42"/>
      <c r="BB911" s="42"/>
      <c r="BC911" s="42"/>
      <c r="BD911" s="42"/>
      <c r="BE911" s="42"/>
      <c r="BF911" s="42"/>
      <c r="BG911" s="42"/>
      <c r="BH911" s="42"/>
      <c r="BI911" s="42"/>
      <c r="BJ911" s="42"/>
    </row>
    <row r="912" spans="1:6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100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2"/>
      <c r="AT912" s="42"/>
      <c r="AU912" s="42"/>
      <c r="AV912" s="42"/>
      <c r="AW912" s="42"/>
      <c r="AX912" s="42"/>
      <c r="AY912" s="42"/>
      <c r="AZ912" s="42"/>
      <c r="BA912" s="42"/>
      <c r="BB912" s="42"/>
      <c r="BC912" s="42"/>
      <c r="BD912" s="42"/>
      <c r="BE912" s="42"/>
      <c r="BF912" s="42"/>
      <c r="BG912" s="42"/>
      <c r="BH912" s="42"/>
      <c r="BI912" s="42"/>
      <c r="BJ912" s="42"/>
    </row>
    <row r="913" spans="1:62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100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2"/>
      <c r="AT913" s="42"/>
      <c r="AU913" s="42"/>
      <c r="AV913" s="42"/>
      <c r="AW913" s="42"/>
      <c r="AX913" s="42"/>
      <c r="AY913" s="42"/>
      <c r="AZ913" s="42"/>
      <c r="BA913" s="42"/>
      <c r="BB913" s="42"/>
      <c r="BC913" s="42"/>
      <c r="BD913" s="42"/>
      <c r="BE913" s="42"/>
      <c r="BF913" s="42"/>
      <c r="BG913" s="42"/>
      <c r="BH913" s="42"/>
      <c r="BI913" s="42"/>
      <c r="BJ913" s="42"/>
    </row>
    <row r="914" spans="1:62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100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2"/>
      <c r="AT914" s="42"/>
      <c r="AU914" s="42"/>
      <c r="AV914" s="42"/>
      <c r="AW914" s="42"/>
      <c r="AX914" s="42"/>
      <c r="AY914" s="42"/>
      <c r="AZ914" s="42"/>
      <c r="BA914" s="42"/>
      <c r="BB914" s="42"/>
      <c r="BC914" s="42"/>
      <c r="BD914" s="42"/>
      <c r="BE914" s="42"/>
      <c r="BF914" s="42"/>
      <c r="BG914" s="42"/>
      <c r="BH914" s="42"/>
      <c r="BI914" s="42"/>
      <c r="BJ914" s="42"/>
    </row>
    <row r="915" spans="1:62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100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2"/>
      <c r="AT915" s="42"/>
      <c r="AU915" s="42"/>
      <c r="AV915" s="42"/>
      <c r="AW915" s="42"/>
      <c r="AX915" s="42"/>
      <c r="AY915" s="42"/>
      <c r="AZ915" s="42"/>
      <c r="BA915" s="42"/>
      <c r="BB915" s="42"/>
      <c r="BC915" s="42"/>
      <c r="BD915" s="42"/>
      <c r="BE915" s="42"/>
      <c r="BF915" s="42"/>
      <c r="BG915" s="42"/>
      <c r="BH915" s="42"/>
      <c r="BI915" s="42"/>
      <c r="BJ915" s="42"/>
    </row>
    <row r="916" spans="1:62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100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2"/>
      <c r="AT916" s="42"/>
      <c r="AU916" s="42"/>
      <c r="AV916" s="42"/>
      <c r="AW916" s="42"/>
      <c r="AX916" s="42"/>
      <c r="AY916" s="42"/>
      <c r="AZ916" s="42"/>
      <c r="BA916" s="42"/>
      <c r="BB916" s="42"/>
      <c r="BC916" s="42"/>
      <c r="BD916" s="42"/>
      <c r="BE916" s="42"/>
      <c r="BF916" s="42"/>
      <c r="BG916" s="42"/>
      <c r="BH916" s="42"/>
      <c r="BI916" s="42"/>
      <c r="BJ916" s="42"/>
    </row>
    <row r="917" spans="1:62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100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2"/>
      <c r="AT917" s="42"/>
      <c r="AU917" s="42"/>
      <c r="AV917" s="42"/>
      <c r="AW917" s="42"/>
      <c r="AX917" s="42"/>
      <c r="AY917" s="42"/>
      <c r="AZ917" s="42"/>
      <c r="BA917" s="42"/>
      <c r="BB917" s="42"/>
      <c r="BC917" s="42"/>
      <c r="BD917" s="42"/>
      <c r="BE917" s="42"/>
      <c r="BF917" s="42"/>
      <c r="BG917" s="42"/>
      <c r="BH917" s="42"/>
      <c r="BI917" s="42"/>
      <c r="BJ917" s="42"/>
    </row>
    <row r="918" spans="1:62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100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2"/>
      <c r="AT918" s="42"/>
      <c r="AU918" s="42"/>
      <c r="AV918" s="42"/>
      <c r="AW918" s="42"/>
      <c r="AX918" s="42"/>
      <c r="AY918" s="42"/>
      <c r="AZ918" s="42"/>
      <c r="BA918" s="42"/>
      <c r="BB918" s="42"/>
      <c r="BC918" s="42"/>
      <c r="BD918" s="42"/>
      <c r="BE918" s="42"/>
      <c r="BF918" s="42"/>
      <c r="BG918" s="42"/>
      <c r="BH918" s="42"/>
      <c r="BI918" s="42"/>
      <c r="BJ918" s="42"/>
    </row>
    <row r="919" spans="1:62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100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2"/>
      <c r="AT919" s="42"/>
      <c r="AU919" s="42"/>
      <c r="AV919" s="42"/>
      <c r="AW919" s="42"/>
      <c r="AX919" s="42"/>
      <c r="AY919" s="42"/>
      <c r="AZ919" s="42"/>
      <c r="BA919" s="42"/>
      <c r="BB919" s="42"/>
      <c r="BC919" s="42"/>
      <c r="BD919" s="42"/>
      <c r="BE919" s="42"/>
      <c r="BF919" s="42"/>
      <c r="BG919" s="42"/>
      <c r="BH919" s="42"/>
      <c r="BI919" s="42"/>
      <c r="BJ919" s="42"/>
    </row>
    <row r="920" spans="1:62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100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2"/>
      <c r="AT920" s="42"/>
      <c r="AU920" s="42"/>
      <c r="AV920" s="42"/>
      <c r="AW920" s="42"/>
      <c r="AX920" s="42"/>
      <c r="AY920" s="42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  <c r="BJ920" s="42"/>
    </row>
    <row r="921" spans="1:62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100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2"/>
      <c r="AT921" s="42"/>
      <c r="AU921" s="42"/>
      <c r="AV921" s="42"/>
      <c r="AW921" s="42"/>
      <c r="AX921" s="42"/>
      <c r="AY921" s="42"/>
      <c r="AZ921" s="42"/>
      <c r="BA921" s="42"/>
      <c r="BB921" s="42"/>
      <c r="BC921" s="42"/>
      <c r="BD921" s="42"/>
      <c r="BE921" s="42"/>
      <c r="BF921" s="42"/>
      <c r="BG921" s="42"/>
      <c r="BH921" s="42"/>
      <c r="BI921" s="42"/>
      <c r="BJ921" s="42"/>
    </row>
    <row r="922" spans="1:6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100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2"/>
      <c r="AT922" s="42"/>
      <c r="AU922" s="42"/>
      <c r="AV922" s="42"/>
      <c r="AW922" s="42"/>
      <c r="AX922" s="42"/>
      <c r="AY922" s="42"/>
      <c r="AZ922" s="42"/>
      <c r="BA922" s="42"/>
      <c r="BB922" s="42"/>
      <c r="BC922" s="42"/>
      <c r="BD922" s="42"/>
      <c r="BE922" s="42"/>
      <c r="BF922" s="42"/>
      <c r="BG922" s="42"/>
      <c r="BH922" s="42"/>
      <c r="BI922" s="42"/>
      <c r="BJ922" s="42"/>
    </row>
    <row r="923" spans="1:62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100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2"/>
      <c r="AT923" s="42"/>
      <c r="AU923" s="42"/>
      <c r="AV923" s="42"/>
      <c r="AW923" s="42"/>
      <c r="AX923" s="42"/>
      <c r="AY923" s="42"/>
      <c r="AZ923" s="42"/>
      <c r="BA923" s="42"/>
      <c r="BB923" s="42"/>
      <c r="BC923" s="42"/>
      <c r="BD923" s="42"/>
      <c r="BE923" s="42"/>
      <c r="BF923" s="42"/>
      <c r="BG923" s="42"/>
      <c r="BH923" s="42"/>
      <c r="BI923" s="42"/>
      <c r="BJ923" s="42"/>
    </row>
    <row r="924" spans="1:62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100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2"/>
      <c r="AT924" s="42"/>
      <c r="AU924" s="42"/>
      <c r="AV924" s="42"/>
      <c r="AW924" s="42"/>
      <c r="AX924" s="42"/>
      <c r="AY924" s="42"/>
      <c r="AZ924" s="42"/>
      <c r="BA924" s="42"/>
      <c r="BB924" s="42"/>
      <c r="BC924" s="42"/>
      <c r="BD924" s="42"/>
      <c r="BE924" s="42"/>
      <c r="BF924" s="42"/>
      <c r="BG924" s="42"/>
      <c r="BH924" s="42"/>
      <c r="BI924" s="42"/>
      <c r="BJ924" s="42"/>
    </row>
    <row r="925" spans="1:62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100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2"/>
      <c r="AT925" s="42"/>
      <c r="AU925" s="42"/>
      <c r="AV925" s="42"/>
      <c r="AW925" s="42"/>
      <c r="AX925" s="42"/>
      <c r="AY925" s="42"/>
      <c r="AZ925" s="42"/>
      <c r="BA925" s="42"/>
      <c r="BB925" s="42"/>
      <c r="BC925" s="42"/>
      <c r="BD925" s="42"/>
      <c r="BE925" s="42"/>
      <c r="BF925" s="42"/>
      <c r="BG925" s="42"/>
      <c r="BH925" s="42"/>
      <c r="BI925" s="42"/>
      <c r="BJ925" s="42"/>
    </row>
    <row r="926" spans="1:62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100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2"/>
      <c r="AT926" s="42"/>
      <c r="AU926" s="42"/>
      <c r="AV926" s="42"/>
      <c r="AW926" s="42"/>
      <c r="AX926" s="42"/>
      <c r="AY926" s="42"/>
      <c r="AZ926" s="42"/>
      <c r="BA926" s="42"/>
      <c r="BB926" s="42"/>
      <c r="BC926" s="42"/>
      <c r="BD926" s="42"/>
      <c r="BE926" s="42"/>
      <c r="BF926" s="42"/>
      <c r="BG926" s="42"/>
      <c r="BH926" s="42"/>
      <c r="BI926" s="42"/>
      <c r="BJ926" s="42"/>
    </row>
    <row r="927" spans="1:62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100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2"/>
      <c r="AT927" s="42"/>
      <c r="AU927" s="42"/>
      <c r="AV927" s="42"/>
      <c r="AW927" s="42"/>
      <c r="AX927" s="42"/>
      <c r="AY927" s="42"/>
      <c r="AZ927" s="42"/>
      <c r="BA927" s="42"/>
      <c r="BB927" s="42"/>
      <c r="BC927" s="42"/>
      <c r="BD927" s="42"/>
      <c r="BE927" s="42"/>
      <c r="BF927" s="42"/>
      <c r="BG927" s="42"/>
      <c r="BH927" s="42"/>
      <c r="BI927" s="42"/>
      <c r="BJ927" s="42"/>
    </row>
    <row r="928" spans="1:62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100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2"/>
      <c r="AT928" s="42"/>
      <c r="AU928" s="42"/>
      <c r="AV928" s="42"/>
      <c r="AW928" s="42"/>
      <c r="AX928" s="42"/>
      <c r="AY928" s="42"/>
      <c r="AZ928" s="42"/>
      <c r="BA928" s="42"/>
      <c r="BB928" s="42"/>
      <c r="BC928" s="42"/>
      <c r="BD928" s="42"/>
      <c r="BE928" s="42"/>
      <c r="BF928" s="42"/>
      <c r="BG928" s="42"/>
      <c r="BH928" s="42"/>
      <c r="BI928" s="42"/>
      <c r="BJ928" s="42"/>
    </row>
    <row r="929" spans="1:62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100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2"/>
      <c r="AT929" s="42"/>
      <c r="AU929" s="42"/>
      <c r="AV929" s="42"/>
      <c r="AW929" s="42"/>
      <c r="AX929" s="42"/>
      <c r="AY929" s="42"/>
      <c r="AZ929" s="42"/>
      <c r="BA929" s="42"/>
      <c r="BB929" s="42"/>
      <c r="BC929" s="42"/>
      <c r="BD929" s="42"/>
      <c r="BE929" s="42"/>
      <c r="BF929" s="42"/>
      <c r="BG929" s="42"/>
      <c r="BH929" s="42"/>
      <c r="BI929" s="42"/>
      <c r="BJ929" s="42"/>
    </row>
    <row r="930" spans="1:62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100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2"/>
      <c r="AT930" s="42"/>
      <c r="AU930" s="42"/>
      <c r="AV930" s="42"/>
      <c r="AW930" s="42"/>
      <c r="AX930" s="42"/>
      <c r="AY930" s="42"/>
      <c r="AZ930" s="42"/>
      <c r="BA930" s="42"/>
      <c r="BB930" s="42"/>
      <c r="BC930" s="42"/>
      <c r="BD930" s="42"/>
      <c r="BE930" s="42"/>
      <c r="BF930" s="42"/>
      <c r="BG930" s="42"/>
      <c r="BH930" s="42"/>
      <c r="BI930" s="42"/>
      <c r="BJ930" s="42"/>
    </row>
    <row r="931" spans="1:62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100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2"/>
      <c r="AT931" s="42"/>
      <c r="AU931" s="42"/>
      <c r="AV931" s="42"/>
      <c r="AW931" s="42"/>
      <c r="AX931" s="42"/>
      <c r="AY931" s="42"/>
      <c r="AZ931" s="42"/>
      <c r="BA931" s="42"/>
      <c r="BB931" s="42"/>
      <c r="BC931" s="42"/>
      <c r="BD931" s="42"/>
      <c r="BE931" s="42"/>
      <c r="BF931" s="42"/>
      <c r="BG931" s="42"/>
      <c r="BH931" s="42"/>
      <c r="BI931" s="42"/>
      <c r="BJ931" s="42"/>
    </row>
    <row r="932" spans="1:6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100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2"/>
      <c r="AT932" s="42"/>
      <c r="AU932" s="42"/>
      <c r="AV932" s="42"/>
      <c r="AW932" s="42"/>
      <c r="AX932" s="42"/>
      <c r="AY932" s="42"/>
      <c r="AZ932" s="42"/>
      <c r="BA932" s="42"/>
      <c r="BB932" s="42"/>
      <c r="BC932" s="42"/>
      <c r="BD932" s="42"/>
      <c r="BE932" s="42"/>
      <c r="BF932" s="42"/>
      <c r="BG932" s="42"/>
      <c r="BH932" s="42"/>
      <c r="BI932" s="42"/>
      <c r="BJ932" s="42"/>
    </row>
    <row r="933" spans="1:62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100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2"/>
      <c r="AT933" s="42"/>
      <c r="AU933" s="42"/>
      <c r="AV933" s="42"/>
      <c r="AW933" s="42"/>
      <c r="AX933" s="42"/>
      <c r="AY933" s="42"/>
      <c r="AZ933" s="42"/>
      <c r="BA933" s="42"/>
      <c r="BB933" s="42"/>
      <c r="BC933" s="42"/>
      <c r="BD933" s="42"/>
      <c r="BE933" s="42"/>
      <c r="BF933" s="42"/>
      <c r="BG933" s="42"/>
      <c r="BH933" s="42"/>
      <c r="BI933" s="42"/>
      <c r="BJ933" s="42"/>
    </row>
    <row r="934" spans="1:62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100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2"/>
      <c r="AT934" s="42"/>
      <c r="AU934" s="42"/>
      <c r="AV934" s="42"/>
      <c r="AW934" s="42"/>
      <c r="AX934" s="42"/>
      <c r="AY934" s="42"/>
      <c r="AZ934" s="42"/>
      <c r="BA934" s="42"/>
      <c r="BB934" s="42"/>
      <c r="BC934" s="42"/>
      <c r="BD934" s="42"/>
      <c r="BE934" s="42"/>
      <c r="BF934" s="42"/>
      <c r="BG934" s="42"/>
      <c r="BH934" s="42"/>
      <c r="BI934" s="42"/>
      <c r="BJ934" s="42"/>
    </row>
    <row r="935" spans="1:62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100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2"/>
      <c r="AT935" s="42"/>
      <c r="AU935" s="42"/>
      <c r="AV935" s="42"/>
      <c r="AW935" s="42"/>
      <c r="AX935" s="42"/>
      <c r="AY935" s="42"/>
      <c r="AZ935" s="42"/>
      <c r="BA935" s="42"/>
      <c r="BB935" s="42"/>
      <c r="BC935" s="42"/>
      <c r="BD935" s="42"/>
      <c r="BE935" s="42"/>
      <c r="BF935" s="42"/>
      <c r="BG935" s="42"/>
      <c r="BH935" s="42"/>
      <c r="BI935" s="42"/>
      <c r="BJ935" s="42"/>
    </row>
    <row r="936" spans="1:62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100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2"/>
      <c r="AT936" s="42"/>
      <c r="AU936" s="42"/>
      <c r="AV936" s="42"/>
      <c r="AW936" s="42"/>
      <c r="AX936" s="42"/>
      <c r="AY936" s="42"/>
      <c r="AZ936" s="42"/>
      <c r="BA936" s="42"/>
      <c r="BB936" s="42"/>
      <c r="BC936" s="42"/>
      <c r="BD936" s="42"/>
      <c r="BE936" s="42"/>
      <c r="BF936" s="42"/>
      <c r="BG936" s="42"/>
      <c r="BH936" s="42"/>
      <c r="BI936" s="42"/>
      <c r="BJ936" s="42"/>
    </row>
    <row r="937" spans="1:62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100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2"/>
      <c r="AT937" s="42"/>
      <c r="AU937" s="42"/>
      <c r="AV937" s="42"/>
      <c r="AW937" s="42"/>
      <c r="AX937" s="42"/>
      <c r="AY937" s="42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  <c r="BJ937" s="42"/>
    </row>
    <row r="938" spans="1:62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100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2"/>
      <c r="AT938" s="42"/>
      <c r="AU938" s="42"/>
      <c r="AV938" s="42"/>
      <c r="AW938" s="42"/>
      <c r="AX938" s="42"/>
      <c r="AY938" s="42"/>
      <c r="AZ938" s="42"/>
      <c r="BA938" s="42"/>
      <c r="BB938" s="42"/>
      <c r="BC938" s="42"/>
      <c r="BD938" s="42"/>
      <c r="BE938" s="42"/>
      <c r="BF938" s="42"/>
      <c r="BG938" s="42"/>
      <c r="BH938" s="42"/>
      <c r="BI938" s="42"/>
      <c r="BJ938" s="42"/>
    </row>
    <row r="939" spans="1:62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100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2"/>
      <c r="AT939" s="42"/>
      <c r="AU939" s="42"/>
      <c r="AV939" s="42"/>
      <c r="AW939" s="42"/>
      <c r="AX939" s="42"/>
      <c r="AY939" s="42"/>
      <c r="AZ939" s="42"/>
      <c r="BA939" s="42"/>
      <c r="BB939" s="42"/>
      <c r="BC939" s="42"/>
      <c r="BD939" s="42"/>
      <c r="BE939" s="42"/>
      <c r="BF939" s="42"/>
      <c r="BG939" s="42"/>
      <c r="BH939" s="42"/>
      <c r="BI939" s="42"/>
      <c r="BJ939" s="42"/>
    </row>
    <row r="940" spans="1:62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100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2"/>
      <c r="AT940" s="42"/>
      <c r="AU940" s="42"/>
      <c r="AV940" s="42"/>
      <c r="AW940" s="42"/>
      <c r="AX940" s="42"/>
      <c r="AY940" s="42"/>
      <c r="AZ940" s="42"/>
      <c r="BA940" s="42"/>
      <c r="BB940" s="42"/>
      <c r="BC940" s="42"/>
      <c r="BD940" s="42"/>
      <c r="BE940" s="42"/>
      <c r="BF940" s="42"/>
      <c r="BG940" s="42"/>
      <c r="BH940" s="42"/>
      <c r="BI940" s="42"/>
      <c r="BJ940" s="42"/>
    </row>
    <row r="941" spans="1:62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100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2"/>
      <c r="AT941" s="42"/>
      <c r="AU941" s="42"/>
      <c r="AV941" s="42"/>
      <c r="AW941" s="42"/>
      <c r="AX941" s="42"/>
      <c r="AY941" s="42"/>
      <c r="AZ941" s="42"/>
      <c r="BA941" s="42"/>
      <c r="BB941" s="42"/>
      <c r="BC941" s="42"/>
      <c r="BD941" s="42"/>
      <c r="BE941" s="42"/>
      <c r="BF941" s="42"/>
      <c r="BG941" s="42"/>
      <c r="BH941" s="42"/>
      <c r="BI941" s="42"/>
      <c r="BJ941" s="42"/>
    </row>
    <row r="942" spans="1:6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100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2"/>
      <c r="AT942" s="42"/>
      <c r="AU942" s="42"/>
      <c r="AV942" s="42"/>
      <c r="AW942" s="42"/>
      <c r="AX942" s="42"/>
      <c r="AY942" s="42"/>
      <c r="AZ942" s="42"/>
      <c r="BA942" s="42"/>
      <c r="BB942" s="42"/>
      <c r="BC942" s="42"/>
      <c r="BD942" s="42"/>
      <c r="BE942" s="42"/>
      <c r="BF942" s="42"/>
      <c r="BG942" s="42"/>
      <c r="BH942" s="42"/>
      <c r="BI942" s="42"/>
      <c r="BJ942" s="42"/>
    </row>
    <row r="943" spans="1:62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100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2"/>
      <c r="AT943" s="42"/>
      <c r="AU943" s="42"/>
      <c r="AV943" s="42"/>
      <c r="AW943" s="42"/>
      <c r="AX943" s="42"/>
      <c r="AY943" s="42"/>
      <c r="AZ943" s="42"/>
      <c r="BA943" s="42"/>
      <c r="BB943" s="42"/>
      <c r="BC943" s="42"/>
      <c r="BD943" s="42"/>
      <c r="BE943" s="42"/>
      <c r="BF943" s="42"/>
      <c r="BG943" s="42"/>
      <c r="BH943" s="42"/>
      <c r="BI943" s="42"/>
      <c r="BJ943" s="42"/>
    </row>
    <row r="944" spans="1:62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100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2"/>
      <c r="AT944" s="42"/>
      <c r="AU944" s="42"/>
      <c r="AV944" s="42"/>
      <c r="AW944" s="42"/>
      <c r="AX944" s="42"/>
      <c r="AY944" s="42"/>
      <c r="AZ944" s="42"/>
      <c r="BA944" s="42"/>
      <c r="BB944" s="42"/>
      <c r="BC944" s="42"/>
      <c r="BD944" s="42"/>
      <c r="BE944" s="42"/>
      <c r="BF944" s="42"/>
      <c r="BG944" s="42"/>
      <c r="BH944" s="42"/>
      <c r="BI944" s="42"/>
      <c r="BJ944" s="42"/>
    </row>
    <row r="945" spans="1:62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100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2"/>
      <c r="AT945" s="42"/>
      <c r="AU945" s="42"/>
      <c r="AV945" s="42"/>
      <c r="AW945" s="42"/>
      <c r="AX945" s="42"/>
      <c r="AY945" s="42"/>
      <c r="AZ945" s="42"/>
      <c r="BA945" s="42"/>
      <c r="BB945" s="42"/>
      <c r="BC945" s="42"/>
      <c r="BD945" s="42"/>
      <c r="BE945" s="42"/>
      <c r="BF945" s="42"/>
      <c r="BG945" s="42"/>
      <c r="BH945" s="42"/>
      <c r="BI945" s="42"/>
      <c r="BJ945" s="42"/>
    </row>
    <row r="946" spans="1:62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100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2"/>
      <c r="AT946" s="42"/>
      <c r="AU946" s="42"/>
      <c r="AV946" s="42"/>
      <c r="AW946" s="42"/>
      <c r="AX946" s="42"/>
      <c r="AY946" s="42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  <c r="BJ946" s="42"/>
    </row>
    <row r="947" spans="1:62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100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2"/>
      <c r="AT947" s="42"/>
      <c r="AU947" s="42"/>
      <c r="AV947" s="42"/>
      <c r="AW947" s="42"/>
      <c r="AX947" s="42"/>
      <c r="AY947" s="42"/>
      <c r="AZ947" s="42"/>
      <c r="BA947" s="42"/>
      <c r="BB947" s="42"/>
      <c r="BC947" s="42"/>
      <c r="BD947" s="42"/>
      <c r="BE947" s="42"/>
      <c r="BF947" s="42"/>
      <c r="BG947" s="42"/>
      <c r="BH947" s="42"/>
      <c r="BI947" s="42"/>
      <c r="BJ947" s="42"/>
    </row>
    <row r="948" spans="1:62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100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2"/>
      <c r="AT948" s="42"/>
      <c r="AU948" s="42"/>
      <c r="AV948" s="42"/>
      <c r="AW948" s="42"/>
      <c r="AX948" s="42"/>
      <c r="AY948" s="42"/>
      <c r="AZ948" s="42"/>
      <c r="BA948" s="42"/>
      <c r="BB948" s="42"/>
      <c r="BC948" s="42"/>
      <c r="BD948" s="42"/>
      <c r="BE948" s="42"/>
      <c r="BF948" s="42"/>
      <c r="BG948" s="42"/>
      <c r="BH948" s="42"/>
      <c r="BI948" s="42"/>
      <c r="BJ948" s="42"/>
    </row>
    <row r="949" spans="1:62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100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2"/>
      <c r="AT949" s="42"/>
      <c r="AU949" s="42"/>
      <c r="AV949" s="42"/>
      <c r="AW949" s="42"/>
      <c r="AX949" s="42"/>
      <c r="AY949" s="42"/>
      <c r="AZ949" s="42"/>
      <c r="BA949" s="42"/>
      <c r="BB949" s="42"/>
      <c r="BC949" s="42"/>
      <c r="BD949" s="42"/>
      <c r="BE949" s="42"/>
      <c r="BF949" s="42"/>
      <c r="BG949" s="42"/>
      <c r="BH949" s="42"/>
      <c r="BI949" s="42"/>
      <c r="BJ949" s="42"/>
    </row>
    <row r="950" spans="1:62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100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2"/>
      <c r="AT950" s="42"/>
      <c r="AU950" s="42"/>
      <c r="AV950" s="42"/>
      <c r="AW950" s="42"/>
      <c r="AX950" s="42"/>
      <c r="AY950" s="42"/>
      <c r="AZ950" s="42"/>
      <c r="BA950" s="42"/>
      <c r="BB950" s="42"/>
      <c r="BC950" s="42"/>
      <c r="BD950" s="42"/>
      <c r="BE950" s="42"/>
      <c r="BF950" s="42"/>
      <c r="BG950" s="42"/>
      <c r="BH950" s="42"/>
      <c r="BI950" s="42"/>
      <c r="BJ950" s="42"/>
    </row>
    <row r="951" spans="1:62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100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2"/>
      <c r="AT951" s="42"/>
      <c r="AU951" s="42"/>
      <c r="AV951" s="42"/>
      <c r="AW951" s="42"/>
      <c r="AX951" s="42"/>
      <c r="AY951" s="42"/>
      <c r="AZ951" s="42"/>
      <c r="BA951" s="42"/>
      <c r="BB951" s="42"/>
      <c r="BC951" s="42"/>
      <c r="BD951" s="42"/>
      <c r="BE951" s="42"/>
      <c r="BF951" s="42"/>
      <c r="BG951" s="42"/>
      <c r="BH951" s="42"/>
      <c r="BI951" s="42"/>
      <c r="BJ951" s="42"/>
    </row>
    <row r="952" spans="1:6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100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2"/>
      <c r="AT952" s="42"/>
      <c r="AU952" s="42"/>
      <c r="AV952" s="42"/>
      <c r="AW952" s="42"/>
      <c r="AX952" s="42"/>
      <c r="AY952" s="42"/>
      <c r="AZ952" s="42"/>
      <c r="BA952" s="42"/>
      <c r="BB952" s="42"/>
      <c r="BC952" s="42"/>
      <c r="BD952" s="42"/>
      <c r="BE952" s="42"/>
      <c r="BF952" s="42"/>
      <c r="BG952" s="42"/>
      <c r="BH952" s="42"/>
      <c r="BI952" s="42"/>
      <c r="BJ952" s="42"/>
    </row>
    <row r="953" spans="1:62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100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2"/>
      <c r="AT953" s="42"/>
      <c r="AU953" s="42"/>
      <c r="AV953" s="42"/>
      <c r="AW953" s="42"/>
      <c r="AX953" s="42"/>
      <c r="AY953" s="42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  <c r="BJ953" s="42"/>
    </row>
    <row r="954" spans="1:62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100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42"/>
      <c r="AU954" s="42"/>
      <c r="AV954" s="42"/>
      <c r="AW954" s="42"/>
      <c r="AX954" s="42"/>
      <c r="AY954" s="42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  <c r="BJ954" s="42"/>
    </row>
    <row r="955" spans="1:62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100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2"/>
      <c r="AT955" s="42"/>
      <c r="AU955" s="42"/>
      <c r="AV955" s="42"/>
      <c r="AW955" s="42"/>
      <c r="AX955" s="42"/>
      <c r="AY955" s="42"/>
      <c r="AZ955" s="42"/>
      <c r="BA955" s="42"/>
      <c r="BB955" s="42"/>
      <c r="BC955" s="42"/>
      <c r="BD955" s="42"/>
      <c r="BE955" s="42"/>
      <c r="BF955" s="42"/>
      <c r="BG955" s="42"/>
      <c r="BH955" s="42"/>
      <c r="BI955" s="42"/>
      <c r="BJ955" s="42"/>
    </row>
    <row r="956" spans="1:62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100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2"/>
      <c r="AT956" s="42"/>
      <c r="AU956" s="42"/>
      <c r="AV956" s="42"/>
      <c r="AW956" s="42"/>
      <c r="AX956" s="42"/>
      <c r="AY956" s="42"/>
      <c r="AZ956" s="42"/>
      <c r="BA956" s="42"/>
      <c r="BB956" s="42"/>
      <c r="BC956" s="42"/>
      <c r="BD956" s="42"/>
      <c r="BE956" s="42"/>
      <c r="BF956" s="42"/>
      <c r="BG956" s="42"/>
      <c r="BH956" s="42"/>
      <c r="BI956" s="42"/>
      <c r="BJ956" s="42"/>
    </row>
    <row r="957" spans="1:62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100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2"/>
      <c r="AT957" s="42"/>
      <c r="AU957" s="42"/>
      <c r="AV957" s="42"/>
      <c r="AW957" s="42"/>
      <c r="AX957" s="42"/>
      <c r="AY957" s="42"/>
      <c r="AZ957" s="42"/>
      <c r="BA957" s="42"/>
      <c r="BB957" s="42"/>
      <c r="BC957" s="42"/>
      <c r="BD957" s="42"/>
      <c r="BE957" s="42"/>
      <c r="BF957" s="42"/>
      <c r="BG957" s="42"/>
      <c r="BH957" s="42"/>
      <c r="BI957" s="42"/>
      <c r="BJ957" s="42"/>
    </row>
    <row r="958" spans="1:62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100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2"/>
      <c r="AV958" s="42"/>
      <c r="AW958" s="42"/>
      <c r="AX958" s="42"/>
      <c r="AY958" s="42"/>
      <c r="AZ958" s="42"/>
      <c r="BA958" s="42"/>
      <c r="BB958" s="42"/>
      <c r="BC958" s="42"/>
      <c r="BD958" s="42"/>
      <c r="BE958" s="42"/>
      <c r="BF958" s="42"/>
      <c r="BG958" s="42"/>
      <c r="BH958" s="42"/>
      <c r="BI958" s="42"/>
      <c r="BJ958" s="42"/>
    </row>
    <row r="959" spans="1:62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100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2"/>
      <c r="AT959" s="42"/>
      <c r="AU959" s="42"/>
      <c r="AV959" s="42"/>
      <c r="AW959" s="42"/>
      <c r="AX959" s="42"/>
      <c r="AY959" s="42"/>
      <c r="AZ959" s="42"/>
      <c r="BA959" s="42"/>
      <c r="BB959" s="42"/>
      <c r="BC959" s="42"/>
      <c r="BD959" s="42"/>
      <c r="BE959" s="42"/>
      <c r="BF959" s="42"/>
      <c r="BG959" s="42"/>
      <c r="BH959" s="42"/>
      <c r="BI959" s="42"/>
      <c r="BJ959" s="42"/>
    </row>
    <row r="960" spans="1:62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100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2"/>
      <c r="AT960" s="42"/>
      <c r="AU960" s="42"/>
      <c r="AV960" s="42"/>
      <c r="AW960" s="42"/>
      <c r="AX960" s="42"/>
      <c r="AY960" s="42"/>
      <c r="AZ960" s="42"/>
      <c r="BA960" s="42"/>
      <c r="BB960" s="42"/>
      <c r="BC960" s="42"/>
      <c r="BD960" s="42"/>
      <c r="BE960" s="42"/>
      <c r="BF960" s="42"/>
      <c r="BG960" s="42"/>
      <c r="BH960" s="42"/>
      <c r="BI960" s="42"/>
      <c r="BJ960" s="42"/>
    </row>
    <row r="961" spans="1:62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100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2"/>
      <c r="AT961" s="42"/>
      <c r="AU961" s="42"/>
      <c r="AV961" s="42"/>
      <c r="AW961" s="42"/>
      <c r="AX961" s="42"/>
      <c r="AY961" s="42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  <c r="BJ961" s="42"/>
    </row>
    <row r="962" spans="1: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100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2"/>
      <c r="AT962" s="42"/>
      <c r="AU962" s="42"/>
      <c r="AV962" s="42"/>
      <c r="AW962" s="42"/>
      <c r="AX962" s="42"/>
      <c r="AY962" s="42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  <c r="BJ962" s="42"/>
    </row>
    <row r="963" spans="1:62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100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2"/>
      <c r="AT963" s="42"/>
      <c r="AU963" s="42"/>
      <c r="AV963" s="42"/>
      <c r="AW963" s="42"/>
      <c r="AX963" s="42"/>
      <c r="AY963" s="42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  <c r="BJ963" s="42"/>
    </row>
    <row r="964" spans="1:62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100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2"/>
      <c r="AT964" s="42"/>
      <c r="AU964" s="42"/>
      <c r="AV964" s="42"/>
      <c r="AW964" s="42"/>
      <c r="AX964" s="42"/>
      <c r="AY964" s="42"/>
      <c r="AZ964" s="42"/>
      <c r="BA964" s="42"/>
      <c r="BB964" s="42"/>
      <c r="BC964" s="42"/>
      <c r="BD964" s="42"/>
      <c r="BE964" s="42"/>
      <c r="BF964" s="42"/>
      <c r="BG964" s="42"/>
      <c r="BH964" s="42"/>
      <c r="BI964" s="42"/>
      <c r="BJ964" s="42"/>
    </row>
    <row r="965" spans="1:62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100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2"/>
      <c r="AT965" s="42"/>
      <c r="AU965" s="42"/>
      <c r="AV965" s="42"/>
      <c r="AW965" s="42"/>
      <c r="AX965" s="42"/>
      <c r="AY965" s="42"/>
      <c r="AZ965" s="42"/>
      <c r="BA965" s="42"/>
      <c r="BB965" s="42"/>
      <c r="BC965" s="42"/>
      <c r="BD965" s="42"/>
      <c r="BE965" s="42"/>
      <c r="BF965" s="42"/>
      <c r="BG965" s="42"/>
      <c r="BH965" s="42"/>
      <c r="BI965" s="42"/>
      <c r="BJ965" s="42"/>
    </row>
    <row r="966" spans="1:62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100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2"/>
      <c r="AT966" s="42"/>
      <c r="AU966" s="42"/>
      <c r="AV966" s="42"/>
      <c r="AW966" s="42"/>
      <c r="AX966" s="42"/>
      <c r="AY966" s="42"/>
      <c r="AZ966" s="42"/>
      <c r="BA966" s="42"/>
      <c r="BB966" s="42"/>
      <c r="BC966" s="42"/>
      <c r="BD966" s="42"/>
      <c r="BE966" s="42"/>
      <c r="BF966" s="42"/>
      <c r="BG966" s="42"/>
      <c r="BH966" s="42"/>
      <c r="BI966" s="42"/>
      <c r="BJ966" s="42"/>
    </row>
    <row r="967" spans="1:62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100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2"/>
      <c r="AT967" s="42"/>
      <c r="AU967" s="42"/>
      <c r="AV967" s="42"/>
      <c r="AW967" s="42"/>
      <c r="AX967" s="42"/>
      <c r="AY967" s="42"/>
      <c r="AZ967" s="42"/>
      <c r="BA967" s="42"/>
      <c r="BB967" s="42"/>
      <c r="BC967" s="42"/>
      <c r="BD967" s="42"/>
      <c r="BE967" s="42"/>
      <c r="BF967" s="42"/>
      <c r="BG967" s="42"/>
      <c r="BH967" s="42"/>
      <c r="BI967" s="42"/>
      <c r="BJ967" s="42"/>
    </row>
    <row r="968" spans="1:62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100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2"/>
      <c r="AT968" s="42"/>
      <c r="AU968" s="42"/>
      <c r="AV968" s="42"/>
      <c r="AW968" s="42"/>
      <c r="AX968" s="42"/>
      <c r="AY968" s="42"/>
      <c r="AZ968" s="42"/>
      <c r="BA968" s="42"/>
      <c r="BB968" s="42"/>
      <c r="BC968" s="42"/>
      <c r="BD968" s="42"/>
      <c r="BE968" s="42"/>
      <c r="BF968" s="42"/>
      <c r="BG968" s="42"/>
      <c r="BH968" s="42"/>
      <c r="BI968" s="42"/>
      <c r="BJ968" s="42"/>
    </row>
    <row r="969" spans="1:62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100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2"/>
      <c r="AT969" s="42"/>
      <c r="AU969" s="42"/>
      <c r="AV969" s="42"/>
      <c r="AW969" s="42"/>
      <c r="AX969" s="42"/>
      <c r="AY969" s="42"/>
      <c r="AZ969" s="42"/>
      <c r="BA969" s="42"/>
      <c r="BB969" s="42"/>
      <c r="BC969" s="42"/>
      <c r="BD969" s="42"/>
      <c r="BE969" s="42"/>
      <c r="BF969" s="42"/>
      <c r="BG969" s="42"/>
      <c r="BH969" s="42"/>
      <c r="BI969" s="42"/>
      <c r="BJ969" s="42"/>
    </row>
    <row r="970" spans="1:62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100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2"/>
      <c r="AT970" s="42"/>
      <c r="AU970" s="42"/>
      <c r="AV970" s="42"/>
      <c r="AW970" s="42"/>
      <c r="AX970" s="42"/>
      <c r="AY970" s="42"/>
      <c r="AZ970" s="42"/>
      <c r="BA970" s="42"/>
      <c r="BB970" s="42"/>
      <c r="BC970" s="42"/>
      <c r="BD970" s="42"/>
      <c r="BE970" s="42"/>
      <c r="BF970" s="42"/>
      <c r="BG970" s="42"/>
      <c r="BH970" s="42"/>
      <c r="BI970" s="42"/>
      <c r="BJ970" s="42"/>
    </row>
    <row r="971" spans="1:62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100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2"/>
      <c r="AT971" s="42"/>
      <c r="AU971" s="42"/>
      <c r="AV971" s="42"/>
      <c r="AW971" s="42"/>
      <c r="AX971" s="42"/>
      <c r="AY971" s="42"/>
      <c r="AZ971" s="42"/>
      <c r="BA971" s="42"/>
      <c r="BB971" s="42"/>
      <c r="BC971" s="42"/>
      <c r="BD971" s="42"/>
      <c r="BE971" s="42"/>
      <c r="BF971" s="42"/>
      <c r="BG971" s="42"/>
      <c r="BH971" s="42"/>
      <c r="BI971" s="42"/>
      <c r="BJ971" s="42"/>
    </row>
    <row r="972" spans="1:6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100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2"/>
      <c r="AT972" s="42"/>
      <c r="AU972" s="42"/>
      <c r="AV972" s="42"/>
      <c r="AW972" s="42"/>
      <c r="AX972" s="42"/>
      <c r="AY972" s="42"/>
      <c r="AZ972" s="42"/>
      <c r="BA972" s="42"/>
      <c r="BB972" s="42"/>
      <c r="BC972" s="42"/>
      <c r="BD972" s="42"/>
      <c r="BE972" s="42"/>
      <c r="BF972" s="42"/>
      <c r="BG972" s="42"/>
      <c r="BH972" s="42"/>
      <c r="BI972" s="42"/>
      <c r="BJ972" s="42"/>
    </row>
    <row r="973" spans="1:62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100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2"/>
      <c r="AT973" s="42"/>
      <c r="AU973" s="42"/>
      <c r="AV973" s="42"/>
      <c r="AW973" s="42"/>
      <c r="AX973" s="42"/>
      <c r="AY973" s="42"/>
      <c r="AZ973" s="42"/>
      <c r="BA973" s="42"/>
      <c r="BB973" s="42"/>
      <c r="BC973" s="42"/>
      <c r="BD973" s="42"/>
      <c r="BE973" s="42"/>
      <c r="BF973" s="42"/>
      <c r="BG973" s="42"/>
      <c r="BH973" s="42"/>
      <c r="BI973" s="42"/>
      <c r="BJ973" s="42"/>
    </row>
    <row r="974" spans="1:62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100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2"/>
      <c r="AT974" s="42"/>
      <c r="AU974" s="42"/>
      <c r="AV974" s="42"/>
      <c r="AW974" s="42"/>
      <c r="AX974" s="42"/>
      <c r="AY974" s="42"/>
      <c r="AZ974" s="42"/>
      <c r="BA974" s="42"/>
      <c r="BB974" s="42"/>
      <c r="BC974" s="42"/>
      <c r="BD974" s="42"/>
      <c r="BE974" s="42"/>
      <c r="BF974" s="42"/>
      <c r="BG974" s="42"/>
      <c r="BH974" s="42"/>
      <c r="BI974" s="42"/>
      <c r="BJ974" s="42"/>
    </row>
    <row r="975" spans="1:62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100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2"/>
      <c r="AT975" s="42"/>
      <c r="AU975" s="42"/>
      <c r="AV975" s="42"/>
      <c r="AW975" s="42"/>
      <c r="AX975" s="42"/>
      <c r="AY975" s="42"/>
      <c r="AZ975" s="42"/>
      <c r="BA975" s="42"/>
      <c r="BB975" s="42"/>
      <c r="BC975" s="42"/>
      <c r="BD975" s="42"/>
      <c r="BE975" s="42"/>
      <c r="BF975" s="42"/>
      <c r="BG975" s="42"/>
      <c r="BH975" s="42"/>
      <c r="BI975" s="42"/>
      <c r="BJ975" s="42"/>
    </row>
    <row r="976" spans="1:62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100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2"/>
      <c r="AT976" s="42"/>
      <c r="AU976" s="42"/>
      <c r="AV976" s="42"/>
      <c r="AW976" s="42"/>
      <c r="AX976" s="42"/>
      <c r="AY976" s="42"/>
      <c r="AZ976" s="42"/>
      <c r="BA976" s="42"/>
      <c r="BB976" s="42"/>
      <c r="BC976" s="42"/>
      <c r="BD976" s="42"/>
      <c r="BE976" s="42"/>
      <c r="BF976" s="42"/>
      <c r="BG976" s="42"/>
      <c r="BH976" s="42"/>
      <c r="BI976" s="42"/>
      <c r="BJ976" s="42"/>
    </row>
    <row r="977" spans="1:62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100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  <c r="AX977" s="42"/>
      <c r="AY977" s="42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</row>
    <row r="978" spans="1:62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100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  <c r="AX978" s="42"/>
      <c r="AY978" s="42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</row>
    <row r="979" spans="1:62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100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  <c r="AX979" s="42"/>
      <c r="AY979" s="42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</row>
    <row r="980" spans="1:62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100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2"/>
      <c r="AV980" s="42"/>
      <c r="AW980" s="42"/>
      <c r="AX980" s="42"/>
      <c r="AY980" s="42"/>
      <c r="AZ980" s="42"/>
      <c r="BA980" s="42"/>
      <c r="BB980" s="42"/>
      <c r="BC980" s="42"/>
      <c r="BD980" s="42"/>
      <c r="BE980" s="42"/>
      <c r="BF980" s="42"/>
      <c r="BG980" s="42"/>
      <c r="BH980" s="42"/>
      <c r="BI980" s="42"/>
      <c r="BJ980" s="42"/>
    </row>
    <row r="981" spans="1:62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100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2"/>
      <c r="AV981" s="42"/>
      <c r="AW981" s="42"/>
      <c r="AX981" s="42"/>
      <c r="AY981" s="42"/>
      <c r="AZ981" s="42"/>
      <c r="BA981" s="42"/>
      <c r="BB981" s="42"/>
      <c r="BC981" s="42"/>
      <c r="BD981" s="42"/>
      <c r="BE981" s="42"/>
      <c r="BF981" s="42"/>
      <c r="BG981" s="42"/>
      <c r="BH981" s="42"/>
      <c r="BI981" s="42"/>
      <c r="BJ981" s="42"/>
    </row>
    <row r="982" spans="1:62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100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2"/>
      <c r="AV982" s="42"/>
      <c r="AW982" s="42"/>
      <c r="AX982" s="42"/>
      <c r="AY982" s="42"/>
      <c r="AZ982" s="42"/>
      <c r="BA982" s="42"/>
      <c r="BB982" s="42"/>
      <c r="BC982" s="42"/>
      <c r="BD982" s="42"/>
      <c r="BE982" s="42"/>
      <c r="BF982" s="42"/>
      <c r="BG982" s="42"/>
      <c r="BH982" s="42"/>
      <c r="BI982" s="42"/>
      <c r="BJ982" s="42"/>
    </row>
    <row r="983" spans="1:62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100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  <c r="AX983" s="42"/>
      <c r="AY983" s="42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</row>
    <row r="984" spans="1:62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100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  <c r="AX984" s="42"/>
      <c r="AY984" s="42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</row>
    <row r="985" spans="1:62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100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2"/>
      <c r="AV985" s="42"/>
      <c r="AW985" s="42"/>
      <c r="AX985" s="42"/>
      <c r="AY985" s="42"/>
      <c r="AZ985" s="42"/>
      <c r="BA985" s="42"/>
      <c r="BB985" s="42"/>
      <c r="BC985" s="42"/>
      <c r="BD985" s="42"/>
      <c r="BE985" s="42"/>
      <c r="BF985" s="42"/>
      <c r="BG985" s="42"/>
      <c r="BH985" s="42"/>
      <c r="BI985" s="42"/>
      <c r="BJ985" s="42"/>
    </row>
    <row r="986" spans="1:62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100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2"/>
      <c r="AV986" s="42"/>
      <c r="AW986" s="42"/>
      <c r="AX986" s="42"/>
      <c r="AY986" s="42"/>
      <c r="AZ986" s="42"/>
      <c r="BA986" s="42"/>
      <c r="BB986" s="42"/>
      <c r="BC986" s="42"/>
      <c r="BD986" s="42"/>
      <c r="BE986" s="42"/>
      <c r="BF986" s="42"/>
      <c r="BG986" s="42"/>
      <c r="BH986" s="42"/>
      <c r="BI986" s="42"/>
      <c r="BJ986" s="42"/>
    </row>
    <row r="987" spans="1:62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100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2"/>
      <c r="AV987" s="42"/>
      <c r="AW987" s="42"/>
      <c r="AX987" s="42"/>
      <c r="AY987" s="42"/>
      <c r="AZ987" s="42"/>
      <c r="BA987" s="42"/>
      <c r="BB987" s="42"/>
      <c r="BC987" s="42"/>
      <c r="BD987" s="42"/>
      <c r="BE987" s="42"/>
      <c r="BF987" s="42"/>
      <c r="BG987" s="42"/>
      <c r="BH987" s="42"/>
      <c r="BI987" s="42"/>
      <c r="BJ987" s="42"/>
    </row>
    <row r="988" spans="1:62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100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2"/>
      <c r="AV988" s="42"/>
      <c r="AW988" s="42"/>
      <c r="AX988" s="42"/>
      <c r="AY988" s="42"/>
      <c r="AZ988" s="42"/>
      <c r="BA988" s="42"/>
      <c r="BB988" s="42"/>
      <c r="BC988" s="42"/>
      <c r="BD988" s="42"/>
      <c r="BE988" s="42"/>
      <c r="BF988" s="42"/>
      <c r="BG988" s="42"/>
      <c r="BH988" s="42"/>
      <c r="BI988" s="42"/>
      <c r="BJ988" s="42"/>
    </row>
    <row r="989" spans="1:62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100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2"/>
      <c r="AV989" s="42"/>
      <c r="AW989" s="42"/>
      <c r="AX989" s="42"/>
      <c r="AY989" s="42"/>
      <c r="AZ989" s="42"/>
      <c r="BA989" s="42"/>
      <c r="BB989" s="42"/>
      <c r="BC989" s="42"/>
      <c r="BD989" s="42"/>
      <c r="BE989" s="42"/>
      <c r="BF989" s="42"/>
      <c r="BG989" s="42"/>
      <c r="BH989" s="42"/>
      <c r="BI989" s="42"/>
      <c r="BJ989" s="42"/>
    </row>
    <row r="990" spans="1:62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100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2"/>
      <c r="AV990" s="42"/>
      <c r="AW990" s="42"/>
      <c r="AX990" s="42"/>
      <c r="AY990" s="42"/>
      <c r="AZ990" s="42"/>
      <c r="BA990" s="42"/>
      <c r="BB990" s="42"/>
      <c r="BC990" s="42"/>
      <c r="BD990" s="42"/>
      <c r="BE990" s="42"/>
      <c r="BF990" s="42"/>
      <c r="BG990" s="42"/>
      <c r="BH990" s="42"/>
      <c r="BI990" s="42"/>
      <c r="BJ990" s="42"/>
    </row>
    <row r="991" spans="1:62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100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2"/>
      <c r="AV991" s="42"/>
      <c r="AW991" s="42"/>
      <c r="AX991" s="42"/>
      <c r="AY991" s="42"/>
      <c r="AZ991" s="42"/>
      <c r="BA991" s="42"/>
      <c r="BB991" s="42"/>
      <c r="BC991" s="42"/>
      <c r="BD991" s="42"/>
      <c r="BE991" s="42"/>
      <c r="BF991" s="42"/>
      <c r="BG991" s="42"/>
      <c r="BH991" s="42"/>
      <c r="BI991" s="42"/>
      <c r="BJ991" s="42"/>
    </row>
    <row r="992" spans="1:62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100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2"/>
      <c r="AV992" s="42"/>
      <c r="AW992" s="42"/>
      <c r="AX992" s="42"/>
      <c r="AY992" s="42"/>
      <c r="AZ992" s="42"/>
      <c r="BA992" s="42"/>
      <c r="BB992" s="42"/>
      <c r="BC992" s="42"/>
      <c r="BD992" s="42"/>
      <c r="BE992" s="42"/>
      <c r="BF992" s="42"/>
      <c r="BG992" s="42"/>
      <c r="BH992" s="42"/>
      <c r="BI992" s="42"/>
      <c r="BJ992" s="42"/>
    </row>
    <row r="993" spans="1:62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100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2"/>
      <c r="AV993" s="42"/>
      <c r="AW993" s="42"/>
      <c r="AX993" s="42"/>
      <c r="AY993" s="42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  <c r="BJ993" s="42"/>
    </row>
    <row r="994" spans="1:62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100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2"/>
      <c r="AV994" s="42"/>
      <c r="AW994" s="42"/>
      <c r="AX994" s="42"/>
      <c r="AY994" s="42"/>
      <c r="AZ994" s="42"/>
      <c r="BA994" s="42"/>
      <c r="BB994" s="42"/>
      <c r="BC994" s="42"/>
      <c r="BD994" s="42"/>
      <c r="BE994" s="42"/>
      <c r="BF994" s="42"/>
      <c r="BG994" s="42"/>
      <c r="BH994" s="42"/>
      <c r="BI994" s="42"/>
      <c r="BJ994" s="42"/>
    </row>
    <row r="995" spans="1:62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100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2"/>
      <c r="AV995" s="42"/>
      <c r="AW995" s="42"/>
      <c r="AX995" s="42"/>
      <c r="AY995" s="42"/>
      <c r="AZ995" s="42"/>
      <c r="BA995" s="42"/>
      <c r="BB995" s="42"/>
      <c r="BC995" s="42"/>
      <c r="BD995" s="42"/>
      <c r="BE995" s="42"/>
      <c r="BF995" s="42"/>
      <c r="BG995" s="42"/>
      <c r="BH995" s="42"/>
      <c r="BI995" s="42"/>
      <c r="BJ995" s="42"/>
    </row>
    <row r="996" spans="1:62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100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2"/>
      <c r="AV996" s="42"/>
      <c r="AW996" s="42"/>
      <c r="AX996" s="42"/>
      <c r="AY996" s="42"/>
      <c r="AZ996" s="42"/>
      <c r="BA996" s="42"/>
      <c r="BB996" s="42"/>
      <c r="BC996" s="42"/>
      <c r="BD996" s="42"/>
      <c r="BE996" s="42"/>
      <c r="BF996" s="42"/>
      <c r="BG996" s="42"/>
      <c r="BH996" s="42"/>
      <c r="BI996" s="42"/>
      <c r="BJ996" s="42"/>
    </row>
    <row r="997" spans="1:62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100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2"/>
      <c r="AV997" s="42"/>
      <c r="AW997" s="42"/>
      <c r="AX997" s="42"/>
      <c r="AY997" s="42"/>
      <c r="AZ997" s="42"/>
      <c r="BA997" s="42"/>
      <c r="BB997" s="42"/>
      <c r="BC997" s="42"/>
      <c r="BD997" s="42"/>
      <c r="BE997" s="42"/>
      <c r="BF997" s="42"/>
      <c r="BG997" s="42"/>
      <c r="BH997" s="42"/>
      <c r="BI997" s="42"/>
      <c r="BJ997" s="42"/>
    </row>
    <row r="998" spans="1:62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100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2"/>
      <c r="AV998" s="42"/>
      <c r="AW998" s="42"/>
      <c r="AX998" s="42"/>
      <c r="AY998" s="42"/>
      <c r="AZ998" s="42"/>
      <c r="BA998" s="42"/>
      <c r="BB998" s="42"/>
      <c r="BC998" s="42"/>
      <c r="BD998" s="42"/>
      <c r="BE998" s="42"/>
      <c r="BF998" s="42"/>
      <c r="BG998" s="42"/>
      <c r="BH998" s="42"/>
      <c r="BI998" s="42"/>
      <c r="BJ998" s="42"/>
    </row>
    <row r="999" spans="1:62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100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2"/>
      <c r="AV999" s="42"/>
      <c r="AW999" s="42"/>
      <c r="AX999" s="42"/>
      <c r="AY999" s="42"/>
      <c r="AZ999" s="42"/>
      <c r="BA999" s="42"/>
      <c r="BB999" s="42"/>
      <c r="BC999" s="42"/>
      <c r="BD999" s="42"/>
      <c r="BE999" s="42"/>
      <c r="BF999" s="42"/>
      <c r="BG999" s="42"/>
      <c r="BH999" s="42"/>
      <c r="BI999" s="42"/>
      <c r="BJ999" s="42"/>
    </row>
    <row r="1000" spans="1:62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100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2"/>
      <c r="AV1000" s="42"/>
      <c r="AW1000" s="42"/>
      <c r="AX1000" s="42"/>
      <c r="AY1000" s="42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  <c r="BJ1000" s="42"/>
    </row>
    <row r="1001" spans="1:62" ht="15.75" customHeight="1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100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  <c r="AX1001" s="42"/>
      <c r="AY1001" s="42"/>
      <c r="AZ1001" s="42"/>
      <c r="BA1001" s="42"/>
      <c r="BB1001" s="42"/>
      <c r="BC1001" s="42"/>
      <c r="BD1001" s="42"/>
      <c r="BE1001" s="42"/>
      <c r="BF1001" s="42"/>
      <c r="BG1001" s="42"/>
      <c r="BH1001" s="42"/>
      <c r="BI1001" s="42"/>
      <c r="BJ1001" s="42"/>
    </row>
  </sheetData>
  <sheetProtection/>
  <mergeCells count="497">
    <mergeCell ref="L54:N54"/>
    <mergeCell ref="L55:N55"/>
    <mergeCell ref="C221:D222"/>
    <mergeCell ref="E221:F221"/>
    <mergeCell ref="AD221:AE221"/>
    <mergeCell ref="AN225:AO225"/>
    <mergeCell ref="C224:D224"/>
    <mergeCell ref="E224:F224"/>
    <mergeCell ref="AD224:AE224"/>
    <mergeCell ref="AH224:AI224"/>
    <mergeCell ref="X225:Y225"/>
    <mergeCell ref="AD225:AE225"/>
    <mergeCell ref="C223:D223"/>
    <mergeCell ref="E223:F223"/>
    <mergeCell ref="AD223:AE223"/>
    <mergeCell ref="AH223:AI223"/>
    <mergeCell ref="AJ223:AK223"/>
    <mergeCell ref="AH225:AI225"/>
    <mergeCell ref="AN223:AO223"/>
    <mergeCell ref="AH221:AI221"/>
    <mergeCell ref="AJ221:AK221"/>
    <mergeCell ref="AN221:AO221"/>
    <mergeCell ref="E222:F222"/>
    <mergeCell ref="AD222:AE222"/>
    <mergeCell ref="AH222:AI222"/>
    <mergeCell ref="AJ222:AK222"/>
    <mergeCell ref="AN222:AO222"/>
    <mergeCell ref="C219:M219"/>
    <mergeCell ref="Y219:AC224"/>
    <mergeCell ref="AD219:AE219"/>
    <mergeCell ref="AH219:AI219"/>
    <mergeCell ref="AJ219:AK219"/>
    <mergeCell ref="AN219:AO219"/>
    <mergeCell ref="AD220:AE220"/>
    <mergeCell ref="AH220:AI220"/>
    <mergeCell ref="AJ220:AK220"/>
    <mergeCell ref="AN220:AO220"/>
    <mergeCell ref="D214:D216"/>
    <mergeCell ref="A217:D217"/>
    <mergeCell ref="AD218:AE218"/>
    <mergeCell ref="AH218:AI218"/>
    <mergeCell ref="AJ218:AK218"/>
    <mergeCell ref="AN218:AO218"/>
    <mergeCell ref="AZ207:BE207"/>
    <mergeCell ref="D208:D211"/>
    <mergeCell ref="A212:D212"/>
    <mergeCell ref="A213:T213"/>
    <mergeCell ref="V213:Y213"/>
    <mergeCell ref="AB213:AE213"/>
    <mergeCell ref="AH213:AK213"/>
    <mergeCell ref="AN213:AQ213"/>
    <mergeCell ref="AT213:AW213"/>
    <mergeCell ref="AZ213:BE213"/>
    <mergeCell ref="AT200:AW200"/>
    <mergeCell ref="AZ200:BE200"/>
    <mergeCell ref="D201:D205"/>
    <mergeCell ref="A206:D206"/>
    <mergeCell ref="A207:T207"/>
    <mergeCell ref="V207:Y207"/>
    <mergeCell ref="AB207:AE207"/>
    <mergeCell ref="AH207:AK207"/>
    <mergeCell ref="AN207:AQ207"/>
    <mergeCell ref="AT207:AW207"/>
    <mergeCell ref="AN191:AQ191"/>
    <mergeCell ref="AT191:AW191"/>
    <mergeCell ref="AZ191:BE191"/>
    <mergeCell ref="D192:D198"/>
    <mergeCell ref="A199:D199"/>
    <mergeCell ref="A200:T200"/>
    <mergeCell ref="V200:Y200"/>
    <mergeCell ref="AB200:AE200"/>
    <mergeCell ref="AH200:AK200"/>
    <mergeCell ref="AN200:AQ200"/>
    <mergeCell ref="D183:D189"/>
    <mergeCell ref="A190:D190"/>
    <mergeCell ref="A191:T191"/>
    <mergeCell ref="V191:Y191"/>
    <mergeCell ref="AB191:AE191"/>
    <mergeCell ref="AH191:AK191"/>
    <mergeCell ref="V181:AA181"/>
    <mergeCell ref="AB181:AE181"/>
    <mergeCell ref="AH181:AK181"/>
    <mergeCell ref="AN181:AQ181"/>
    <mergeCell ref="AT181:AW181"/>
    <mergeCell ref="AZ181:BE181"/>
    <mergeCell ref="O181:O182"/>
    <mergeCell ref="P181:P182"/>
    <mergeCell ref="Q181:Q182"/>
    <mergeCell ref="R181:R182"/>
    <mergeCell ref="T181:T182"/>
    <mergeCell ref="U181:U182"/>
    <mergeCell ref="I181:I182"/>
    <mergeCell ref="J181:J182"/>
    <mergeCell ref="K181:K182"/>
    <mergeCell ref="L181:L182"/>
    <mergeCell ref="M181:M182"/>
    <mergeCell ref="N181:N182"/>
    <mergeCell ref="A180:A182"/>
    <mergeCell ref="B180:B182"/>
    <mergeCell ref="C180:C182"/>
    <mergeCell ref="D180:D182"/>
    <mergeCell ref="E180:U180"/>
    <mergeCell ref="V180:BE180"/>
    <mergeCell ref="E181:E182"/>
    <mergeCell ref="F181:F182"/>
    <mergeCell ref="G181:G182"/>
    <mergeCell ref="H181:H182"/>
    <mergeCell ref="AH175:AI175"/>
    <mergeCell ref="X176:Y176"/>
    <mergeCell ref="AD176:AE176"/>
    <mergeCell ref="AH176:AI176"/>
    <mergeCell ref="AN176:AO176"/>
    <mergeCell ref="A179:U179"/>
    <mergeCell ref="V179:BE179"/>
    <mergeCell ref="C172:D173"/>
    <mergeCell ref="E172:F172"/>
    <mergeCell ref="AD172:AE172"/>
    <mergeCell ref="C175:D175"/>
    <mergeCell ref="E175:F175"/>
    <mergeCell ref="AD175:AE175"/>
    <mergeCell ref="C174:D174"/>
    <mergeCell ref="E174:F174"/>
    <mergeCell ref="AD174:AE174"/>
    <mergeCell ref="E173:F173"/>
    <mergeCell ref="AH174:AI174"/>
    <mergeCell ref="AJ174:AK174"/>
    <mergeCell ref="AN174:AO174"/>
    <mergeCell ref="AH172:AI172"/>
    <mergeCell ref="AJ172:AK172"/>
    <mergeCell ref="AN172:AO172"/>
    <mergeCell ref="AD173:AE173"/>
    <mergeCell ref="AH173:AI173"/>
    <mergeCell ref="AJ173:AK173"/>
    <mergeCell ref="AN173:AO173"/>
    <mergeCell ref="C170:M170"/>
    <mergeCell ref="Y170:AC175"/>
    <mergeCell ref="AD170:AE170"/>
    <mergeCell ref="AH170:AI170"/>
    <mergeCell ref="AJ170:AK170"/>
    <mergeCell ref="AN170:AO170"/>
    <mergeCell ref="AD171:AE171"/>
    <mergeCell ref="AH171:AI171"/>
    <mergeCell ref="AJ171:AK171"/>
    <mergeCell ref="AN171:AO171"/>
    <mergeCell ref="D165:D167"/>
    <mergeCell ref="A168:D168"/>
    <mergeCell ref="AD169:AE169"/>
    <mergeCell ref="AH169:AI169"/>
    <mergeCell ref="AJ169:AK169"/>
    <mergeCell ref="AN169:AO169"/>
    <mergeCell ref="AZ158:BE158"/>
    <mergeCell ref="D159:D162"/>
    <mergeCell ref="A163:D163"/>
    <mergeCell ref="A164:T164"/>
    <mergeCell ref="V164:Y164"/>
    <mergeCell ref="AB164:AE164"/>
    <mergeCell ref="AH164:AK164"/>
    <mergeCell ref="AN164:AQ164"/>
    <mergeCell ref="AT164:AW164"/>
    <mergeCell ref="AZ164:BE164"/>
    <mergeCell ref="AT151:AW151"/>
    <mergeCell ref="AZ151:BE151"/>
    <mergeCell ref="D152:D156"/>
    <mergeCell ref="A157:D157"/>
    <mergeCell ref="A158:T158"/>
    <mergeCell ref="V158:Y158"/>
    <mergeCell ref="AB158:AE158"/>
    <mergeCell ref="AH158:AK158"/>
    <mergeCell ref="AN158:AQ158"/>
    <mergeCell ref="AT158:AW158"/>
    <mergeCell ref="AN142:AQ142"/>
    <mergeCell ref="AT142:AW142"/>
    <mergeCell ref="AZ142:BE142"/>
    <mergeCell ref="D143:D149"/>
    <mergeCell ref="A150:D150"/>
    <mergeCell ref="A151:T151"/>
    <mergeCell ref="V151:Y151"/>
    <mergeCell ref="AB151:AE151"/>
    <mergeCell ref="AH151:AK151"/>
    <mergeCell ref="AN151:AQ151"/>
    <mergeCell ref="D134:D140"/>
    <mergeCell ref="A141:D141"/>
    <mergeCell ref="A142:T142"/>
    <mergeCell ref="V142:Y142"/>
    <mergeCell ref="AB142:AE142"/>
    <mergeCell ref="AH142:AK142"/>
    <mergeCell ref="V132:AA132"/>
    <mergeCell ref="AB132:AE132"/>
    <mergeCell ref="AH132:AK132"/>
    <mergeCell ref="AN132:AQ132"/>
    <mergeCell ref="AT132:AW132"/>
    <mergeCell ref="AZ132:BE132"/>
    <mergeCell ref="O132:O133"/>
    <mergeCell ref="P132:P133"/>
    <mergeCell ref="Q132:Q133"/>
    <mergeCell ref="R132:R133"/>
    <mergeCell ref="T132:T133"/>
    <mergeCell ref="U132:U133"/>
    <mergeCell ref="I132:I133"/>
    <mergeCell ref="J132:J133"/>
    <mergeCell ref="K132:K133"/>
    <mergeCell ref="L132:L133"/>
    <mergeCell ref="M132:M133"/>
    <mergeCell ref="N132:N133"/>
    <mergeCell ref="A131:A133"/>
    <mergeCell ref="B131:B133"/>
    <mergeCell ref="C131:C133"/>
    <mergeCell ref="D131:D133"/>
    <mergeCell ref="E131:U131"/>
    <mergeCell ref="V131:BE131"/>
    <mergeCell ref="E132:E133"/>
    <mergeCell ref="F132:F133"/>
    <mergeCell ref="G132:G133"/>
    <mergeCell ref="H132:H133"/>
    <mergeCell ref="AH127:AI127"/>
    <mergeCell ref="X128:Y128"/>
    <mergeCell ref="AD128:AE128"/>
    <mergeCell ref="AH128:AI128"/>
    <mergeCell ref="AN128:AO128"/>
    <mergeCell ref="A130:U130"/>
    <mergeCell ref="V130:BE130"/>
    <mergeCell ref="C124:D125"/>
    <mergeCell ref="E124:F124"/>
    <mergeCell ref="AD124:AE124"/>
    <mergeCell ref="C127:D127"/>
    <mergeCell ref="E127:F127"/>
    <mergeCell ref="AD127:AE127"/>
    <mergeCell ref="C126:D126"/>
    <mergeCell ref="E126:F126"/>
    <mergeCell ref="AD126:AE126"/>
    <mergeCell ref="E125:F125"/>
    <mergeCell ref="AH126:AI126"/>
    <mergeCell ref="AJ126:AK126"/>
    <mergeCell ref="AN126:AO126"/>
    <mergeCell ref="AH124:AI124"/>
    <mergeCell ref="AJ124:AK124"/>
    <mergeCell ref="AN124:AO124"/>
    <mergeCell ref="AD125:AE125"/>
    <mergeCell ref="AH125:AI125"/>
    <mergeCell ref="AJ125:AK125"/>
    <mergeCell ref="AN125:AO125"/>
    <mergeCell ref="C122:M122"/>
    <mergeCell ref="Y122:AC127"/>
    <mergeCell ref="AD122:AE122"/>
    <mergeCell ref="AH122:AI122"/>
    <mergeCell ref="AJ122:AK122"/>
    <mergeCell ref="AN122:AO122"/>
    <mergeCell ref="AD123:AE123"/>
    <mergeCell ref="AH123:AI123"/>
    <mergeCell ref="AJ123:AK123"/>
    <mergeCell ref="AN123:AO123"/>
    <mergeCell ref="AN116:AQ116"/>
    <mergeCell ref="AT116:AW116"/>
    <mergeCell ref="D117:D119"/>
    <mergeCell ref="A120:D120"/>
    <mergeCell ref="AD121:AE121"/>
    <mergeCell ref="AH121:AI121"/>
    <mergeCell ref="AJ121:AK121"/>
    <mergeCell ref="AN121:AO121"/>
    <mergeCell ref="AZ110:BE110"/>
    <mergeCell ref="D111:D114"/>
    <mergeCell ref="A115:D115"/>
    <mergeCell ref="A116:T116"/>
    <mergeCell ref="V116:Y116"/>
    <mergeCell ref="AB116:AE116"/>
    <mergeCell ref="AH116:AK116"/>
    <mergeCell ref="AZ116:BE116"/>
    <mergeCell ref="AT103:AW103"/>
    <mergeCell ref="AZ103:BE103"/>
    <mergeCell ref="D104:D108"/>
    <mergeCell ref="A109:D109"/>
    <mergeCell ref="A110:T110"/>
    <mergeCell ref="V110:Y110"/>
    <mergeCell ref="AB110:AE110"/>
    <mergeCell ref="AH110:AK110"/>
    <mergeCell ref="AN110:AQ110"/>
    <mergeCell ref="AT110:AW110"/>
    <mergeCell ref="AN94:AQ94"/>
    <mergeCell ref="AT94:AW94"/>
    <mergeCell ref="AZ94:BE94"/>
    <mergeCell ref="D95:D101"/>
    <mergeCell ref="A102:D102"/>
    <mergeCell ref="A103:T103"/>
    <mergeCell ref="V103:Y103"/>
    <mergeCell ref="AB103:AE103"/>
    <mergeCell ref="AH103:AK103"/>
    <mergeCell ref="AN103:AQ103"/>
    <mergeCell ref="D86:D92"/>
    <mergeCell ref="A93:D93"/>
    <mergeCell ref="A94:T94"/>
    <mergeCell ref="V94:Y94"/>
    <mergeCell ref="AB94:AE94"/>
    <mergeCell ref="AH94:AK94"/>
    <mergeCell ref="V84:AA84"/>
    <mergeCell ref="AB84:AE84"/>
    <mergeCell ref="AH84:AK84"/>
    <mergeCell ref="AN84:AQ84"/>
    <mergeCell ref="AT84:AW84"/>
    <mergeCell ref="AZ84:BE84"/>
    <mergeCell ref="O84:O85"/>
    <mergeCell ref="P84:P85"/>
    <mergeCell ref="Q84:Q85"/>
    <mergeCell ref="R84:R85"/>
    <mergeCell ref="T84:T85"/>
    <mergeCell ref="U84:U85"/>
    <mergeCell ref="I84:I85"/>
    <mergeCell ref="J84:J85"/>
    <mergeCell ref="K84:K85"/>
    <mergeCell ref="L84:L85"/>
    <mergeCell ref="M84:M85"/>
    <mergeCell ref="N84:N85"/>
    <mergeCell ref="A83:A85"/>
    <mergeCell ref="B83:B85"/>
    <mergeCell ref="C83:C85"/>
    <mergeCell ref="D83:D85"/>
    <mergeCell ref="E83:U83"/>
    <mergeCell ref="V83:BE83"/>
    <mergeCell ref="E84:E85"/>
    <mergeCell ref="F84:F85"/>
    <mergeCell ref="G84:G85"/>
    <mergeCell ref="H84:H85"/>
    <mergeCell ref="X79:Y79"/>
    <mergeCell ref="AD79:AE79"/>
    <mergeCell ref="AH79:AI79"/>
    <mergeCell ref="AN79:AO79"/>
    <mergeCell ref="A82:U82"/>
    <mergeCell ref="V82:BE82"/>
    <mergeCell ref="C78:D78"/>
    <mergeCell ref="E78:F78"/>
    <mergeCell ref="AD78:AE78"/>
    <mergeCell ref="AH78:AI78"/>
    <mergeCell ref="E76:F76"/>
    <mergeCell ref="AD76:AE76"/>
    <mergeCell ref="AH76:AI76"/>
    <mergeCell ref="AJ76:AK76"/>
    <mergeCell ref="AN76:AO76"/>
    <mergeCell ref="C77:D77"/>
    <mergeCell ref="E77:F77"/>
    <mergeCell ref="AD77:AE77"/>
    <mergeCell ref="AH77:AI77"/>
    <mergeCell ref="AJ77:AK77"/>
    <mergeCell ref="AN77:AO77"/>
    <mergeCell ref="C75:D76"/>
    <mergeCell ref="E75:F75"/>
    <mergeCell ref="AN73:AO73"/>
    <mergeCell ref="AD74:AE74"/>
    <mergeCell ref="AH74:AI74"/>
    <mergeCell ref="AJ74:AK74"/>
    <mergeCell ref="AN74:AO74"/>
    <mergeCell ref="AH75:AI75"/>
    <mergeCell ref="AJ75:AK75"/>
    <mergeCell ref="AN75:AO75"/>
    <mergeCell ref="AD75:AE75"/>
    <mergeCell ref="AJ68:AM68"/>
    <mergeCell ref="AD72:AE72"/>
    <mergeCell ref="AH72:AI72"/>
    <mergeCell ref="AJ72:AK72"/>
    <mergeCell ref="AN72:AO72"/>
    <mergeCell ref="C73:M73"/>
    <mergeCell ref="Y73:AC78"/>
    <mergeCell ref="AD73:AE73"/>
    <mergeCell ref="AH73:AI73"/>
    <mergeCell ref="AJ73:AK73"/>
    <mergeCell ref="I55:K55"/>
    <mergeCell ref="O57:P57"/>
    <mergeCell ref="D54:D56"/>
    <mergeCell ref="E54:H54"/>
    <mergeCell ref="I54:K54"/>
    <mergeCell ref="O54:P54"/>
    <mergeCell ref="E56:H56"/>
    <mergeCell ref="I56:K56"/>
    <mergeCell ref="O55:P55"/>
    <mergeCell ref="L56:M56"/>
    <mergeCell ref="E53:H53"/>
    <mergeCell ref="I53:K53"/>
    <mergeCell ref="L53:M53"/>
    <mergeCell ref="O53:P53"/>
    <mergeCell ref="A57:D57"/>
    <mergeCell ref="E57:H57"/>
    <mergeCell ref="I57:K57"/>
    <mergeCell ref="L57:M57"/>
    <mergeCell ref="O56:P56"/>
    <mergeCell ref="E55:H55"/>
    <mergeCell ref="AV44:BE44"/>
    <mergeCell ref="N45:U45"/>
    <mergeCell ref="AF45:AG45"/>
    <mergeCell ref="AN45:AO45"/>
    <mergeCell ref="AR45:AS45"/>
    <mergeCell ref="AD46:AE46"/>
    <mergeCell ref="AH46:AI46"/>
    <mergeCell ref="X46:Y46"/>
    <mergeCell ref="O44:V44"/>
    <mergeCell ref="AD44:AE44"/>
    <mergeCell ref="AF44:AG44"/>
    <mergeCell ref="AH44:AI44"/>
    <mergeCell ref="AJ44:AK44"/>
    <mergeCell ref="AN44:AO44"/>
    <mergeCell ref="AJ42:AK42"/>
    <mergeCell ref="AN42:AO42"/>
    <mergeCell ref="AH43:AI43"/>
    <mergeCell ref="AJ43:AK43"/>
    <mergeCell ref="AN43:AO43"/>
    <mergeCell ref="AH42:AI42"/>
    <mergeCell ref="C43:D43"/>
    <mergeCell ref="E43:F43"/>
    <mergeCell ref="AJ40:AK40"/>
    <mergeCell ref="AN40:AO40"/>
    <mergeCell ref="AV40:BE40"/>
    <mergeCell ref="O41:U41"/>
    <mergeCell ref="AD41:AE41"/>
    <mergeCell ref="AF41:AG41"/>
    <mergeCell ref="AH41:AI41"/>
    <mergeCell ref="AJ41:AK41"/>
    <mergeCell ref="AN41:AO41"/>
    <mergeCell ref="O40:U40"/>
    <mergeCell ref="Y40:AC44"/>
    <mergeCell ref="AD40:AE40"/>
    <mergeCell ref="AF40:AG40"/>
    <mergeCell ref="AH40:AI40"/>
    <mergeCell ref="AD43:AE43"/>
    <mergeCell ref="AF43:AG43"/>
    <mergeCell ref="AD42:AE42"/>
    <mergeCell ref="AF42:AG42"/>
    <mergeCell ref="AT31:AY31"/>
    <mergeCell ref="AZ31:BE31"/>
    <mergeCell ref="D32:D36"/>
    <mergeCell ref="A37:D37"/>
    <mergeCell ref="AD38:AG38"/>
    <mergeCell ref="AH38:AI38"/>
    <mergeCell ref="AJ38:AM38"/>
    <mergeCell ref="AN38:AO38"/>
    <mergeCell ref="AN25:AS25"/>
    <mergeCell ref="AT25:AY25"/>
    <mergeCell ref="AZ25:BE25"/>
    <mergeCell ref="D26:D29"/>
    <mergeCell ref="A30:D30"/>
    <mergeCell ref="A31:T31"/>
    <mergeCell ref="V31:AA31"/>
    <mergeCell ref="AB31:AG31"/>
    <mergeCell ref="AH31:AM31"/>
    <mergeCell ref="AN31:AS31"/>
    <mergeCell ref="D18:D23"/>
    <mergeCell ref="A24:D24"/>
    <mergeCell ref="A25:T25"/>
    <mergeCell ref="V25:AA25"/>
    <mergeCell ref="AB25:AG25"/>
    <mergeCell ref="AH25:AM25"/>
    <mergeCell ref="AZ11:BE11"/>
    <mergeCell ref="D12:D15"/>
    <mergeCell ref="A16:D16"/>
    <mergeCell ref="A17:T17"/>
    <mergeCell ref="V17:AA17"/>
    <mergeCell ref="AB17:AG17"/>
    <mergeCell ref="AH17:AM17"/>
    <mergeCell ref="AN17:AS17"/>
    <mergeCell ref="AT17:AY17"/>
    <mergeCell ref="AZ17:BE17"/>
    <mergeCell ref="A11:T11"/>
    <mergeCell ref="V11:AA11"/>
    <mergeCell ref="AB11:AG11"/>
    <mergeCell ref="AH11:AM11"/>
    <mergeCell ref="AN11:AS11"/>
    <mergeCell ref="AT11:AY11"/>
    <mergeCell ref="AN3:AS3"/>
    <mergeCell ref="AT3:AY3"/>
    <mergeCell ref="AZ3:BE3"/>
    <mergeCell ref="D5:D9"/>
    <mergeCell ref="BF5:BI5"/>
    <mergeCell ref="A10:D10"/>
    <mergeCell ref="S3:S4"/>
    <mergeCell ref="T3:T4"/>
    <mergeCell ref="U3:U4"/>
    <mergeCell ref="V3:AA3"/>
    <mergeCell ref="AB3:AG3"/>
    <mergeCell ref="AH3:AM3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1:U1"/>
    <mergeCell ref="V1:BE1"/>
    <mergeCell ref="A2:A4"/>
    <mergeCell ref="B2:B4"/>
    <mergeCell ref="C2:C4"/>
    <mergeCell ref="D2:D4"/>
    <mergeCell ref="E2:U2"/>
    <mergeCell ref="V2:BE2"/>
    <mergeCell ref="E3:E4"/>
    <mergeCell ref="F3:F4"/>
  </mergeCells>
  <printOptions/>
  <pageMargins left="0.2" right="0.2" top="0.39" bottom="0.3" header="0.52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1"/>
  <sheetViews>
    <sheetView zoomScalePageLayoutView="0" workbookViewId="0" topLeftCell="A1">
      <selection activeCell="A1" sqref="A1"/>
    </sheetView>
  </sheetViews>
  <sheetFormatPr defaultColWidth="11.25390625" defaultRowHeight="15" customHeight="1"/>
  <cols>
    <col min="1" max="1" width="25.125" style="0" customWidth="1"/>
    <col min="2" max="2" width="1.12109375" style="0" customWidth="1"/>
    <col min="3" max="3" width="27.125" style="0" customWidth="1"/>
    <col min="4" max="6" width="7.625" style="0" customWidth="1"/>
    <col min="7" max="26" width="8.00390625" style="0" customWidth="1"/>
  </cols>
  <sheetData>
    <row r="1" spans="1:23" ht="12.75" customHeight="1">
      <c r="A1" s="1" t="s">
        <v>0</v>
      </c>
      <c r="B1" s="2"/>
      <c r="C1" s="2" t="str">
        <f>"Deleted By K"</f>
        <v>Deleted By K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>
      <c r="A3" s="3" t="s">
        <v>2</v>
      </c>
      <c r="B3" s="2"/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 customHeight="1">
      <c r="A4" s="3">
        <v>3</v>
      </c>
      <c r="B4" s="2"/>
      <c r="C4" s="5" t="str">
        <f>"Delete"</f>
        <v>Delete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 customHeight="1">
      <c r="A5" s="2"/>
      <c r="B5" s="2"/>
      <c r="C5" s="5" t="str">
        <f>"Deleted By K"</f>
        <v>Deleted By K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 customHeight="1">
      <c r="A6" s="2"/>
      <c r="B6" s="2"/>
      <c r="C6" s="5" t="str">
        <f>"Deleted By"</f>
        <v>Deleted By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 customHeight="1">
      <c r="A7" s="6" t="s">
        <v>4</v>
      </c>
      <c r="B7" s="2"/>
      <c r="C7" s="5" t="str">
        <f>"D"</f>
        <v>D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 customHeight="1">
      <c r="A8" s="7" t="s">
        <v>5</v>
      </c>
      <c r="B8" s="2"/>
      <c r="C8" s="5">
        <f>""</f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 customHeight="1">
      <c r="A9" s="8" t="s">
        <v>6</v>
      </c>
      <c r="B9" s="2"/>
      <c r="C9" s="5" t="str">
        <f>"Del"</f>
        <v>Del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 customHeight="1">
      <c r="A10" s="7" t="s">
        <v>7</v>
      </c>
      <c r="B10" s="2"/>
      <c r="C10" s="5" t="str">
        <f>"Delete"</f>
        <v>Delete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 customHeight="1">
      <c r="A11" s="9" t="s">
        <v>8</v>
      </c>
      <c r="B11" s="2"/>
      <c r="C11" s="5" t="str">
        <f>"Deleted By Kaspersky Lab A"</f>
        <v>Deleted By Kaspersky Lab A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 customHeight="1">
      <c r="A12" s="2"/>
      <c r="B12" s="2"/>
      <c r="C12" s="5" t="str">
        <f>"Deleted By Kaspersky Lab AV "</f>
        <v>Deleted By Kaspersky Lab AV 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 customHeight="1">
      <c r="A13" s="2"/>
      <c r="B13" s="2"/>
      <c r="C13" s="5" t="str">
        <f>"Deleted By K"</f>
        <v>Deleted By K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 customHeight="1">
      <c r="A14" s="4" t="s">
        <v>9</v>
      </c>
      <c r="B14" s="2"/>
      <c r="C14" s="10" t="str">
        <f>"D"</f>
        <v>D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 customHeight="1">
      <c r="A15" s="5" t="str">
        <f>"Deleted By Kaspersky Lab AV Deleted By K"</f>
        <v>Deleted By Kaspersky Lab AV Deleted By K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 customHeight="1">
      <c r="A16" s="5" t="str">
        <f>"Deleted By Kaspersky Lab AV Deleted By Kaspersky Lab AV Deleted B"</f>
        <v>Deleted By Kaspersky Lab AV Deleted By Kaspersky Lab AV Deleted B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 customHeight="1">
      <c r="A17" s="10" t="str">
        <f>"D"</f>
        <v>D</v>
      </c>
      <c r="B17" s="2"/>
      <c r="C17" s="4" t="s">
        <v>10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 customHeight="1">
      <c r="A18" s="2"/>
      <c r="B18" s="2"/>
      <c r="C18" s="5" t="str">
        <f>"Deleted By Kaspersky Lab AV Deleted By "</f>
        <v>Deleted By Kaspersky Lab AV Deleted By 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 customHeight="1">
      <c r="A19" s="2"/>
      <c r="B19" s="2"/>
      <c r="C19" s="5" t="str">
        <f>"Deleted By Kaspersky Lab A"</f>
        <v>Deleted By Kaspersky Lab A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 customHeight="1">
      <c r="A20" s="11" t="s">
        <v>12</v>
      </c>
      <c r="B20" s="2"/>
      <c r="C20" s="5" t="str">
        <f>"Deleted By Kaspersky "</f>
        <v>Deleted By Kaspersky 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 customHeight="1">
      <c r="A21" s="12" t="str">
        <f>"Deleted By Kaspersky Lab AV Deleted By"</f>
        <v>Deleted By Kaspersky Lab AV Deleted By</v>
      </c>
      <c r="B21" s="2"/>
      <c r="C21" s="5" t="str">
        <f>"Deleted By Kaspersky "</f>
        <v>Deleted By Kaspersky 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 customHeight="1">
      <c r="A22" s="5" t="str">
        <f>"Deleted "</f>
        <v>Deleted </v>
      </c>
      <c r="B22" s="2"/>
      <c r="C22" s="5" t="str">
        <f>"Deleted By Kaspersky Lab AV Deleted By "</f>
        <v>Deleted By Kaspersky Lab AV Deleted By 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 customHeight="1">
      <c r="A23" s="5" t="str">
        <f>"Deleted By"</f>
        <v>Deleted By</v>
      </c>
      <c r="B23" s="2"/>
      <c r="C23" s="10" t="str">
        <f>"D"</f>
        <v>D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 customHeight="1">
      <c r="A24" s="5" t="str">
        <f>"D"</f>
        <v>D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 customHeight="1">
      <c r="A25" s="5">
        <f>""</f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 customHeight="1">
      <c r="A26" s="5" t="str">
        <f>"Dele"</f>
        <v>Dele</v>
      </c>
      <c r="B26" s="2"/>
      <c r="C26" s="13" t="s">
        <v>16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5" t="str">
        <f>"Dele"</f>
        <v>Dele</v>
      </c>
      <c r="B27" s="2"/>
      <c r="C27" s="5" t="str">
        <f>"Delete"</f>
        <v>Delete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 customHeight="1">
      <c r="A28" s="5" t="str">
        <f>"Dele"</f>
        <v>Dele</v>
      </c>
      <c r="B28" s="2"/>
      <c r="C28" s="5" t="str">
        <f>"Deleted "</f>
        <v>Deleted 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 customHeight="1">
      <c r="A29" s="5" t="str">
        <f>"D"</f>
        <v>D</v>
      </c>
      <c r="B29" s="2"/>
      <c r="C29" s="5" t="str">
        <f>"Deleted By"</f>
        <v>Deleted By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 customHeight="1">
      <c r="A30" s="5" t="str">
        <f>"Delete"</f>
        <v>Delete</v>
      </c>
      <c r="B30" s="2"/>
      <c r="C30" s="5" t="str">
        <f>"D"</f>
        <v>D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 customHeight="1">
      <c r="A31" s="5" t="str">
        <f>"Deleted By Kasper"</f>
        <v>Deleted By Kasper</v>
      </c>
      <c r="B31" s="2"/>
      <c r="C31" s="5" t="str">
        <f>"Del"</f>
        <v>Del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 customHeight="1">
      <c r="A32" s="5" t="str">
        <f>"Deleted By Kaspersky"</f>
        <v>Deleted By Kaspersky</v>
      </c>
      <c r="B32" s="2"/>
      <c r="C32" s="5" t="str">
        <f>"D"</f>
        <v>D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 customHeight="1">
      <c r="A33" s="5" t="str">
        <f>"Deleted By Kaspersk"</f>
        <v>Deleted By Kaspersk</v>
      </c>
      <c r="B33" s="2"/>
      <c r="C33" s="5" t="str">
        <f>"Delete"</f>
        <v>Delete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 customHeight="1">
      <c r="A34" s="5" t="str">
        <f>"Deleted By Kaspersky"</f>
        <v>Deleted By Kaspersky</v>
      </c>
      <c r="B34" s="2"/>
      <c r="C34" s="5" t="str">
        <f>"Deleted By Kasper"</f>
        <v>Deleted By Kasper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 customHeight="1">
      <c r="A35" s="5" t="str">
        <f>"Deleted By Kaspers"</f>
        <v>Deleted By Kaspers</v>
      </c>
      <c r="B35" s="2"/>
      <c r="C35" s="5">
        <f>""</f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 customHeight="1">
      <c r="A36" s="5" t="str">
        <f>"D"</f>
        <v>D</v>
      </c>
      <c r="B36" s="2"/>
      <c r="C36" s="10" t="str">
        <f>"D"</f>
        <v>D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 customHeight="1">
      <c r="A37" s="5" t="str">
        <f>"D"</f>
        <v>D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 customHeight="1">
      <c r="A38" s="5" t="str">
        <f>"D"</f>
        <v>D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 customHeight="1">
      <c r="A39" s="5" t="str">
        <f>"Delete"</f>
        <v>Delete</v>
      </c>
      <c r="B39" s="2"/>
      <c r="C39" s="12" t="str">
        <f>"Deleted By Kaspersky"</f>
        <v>Deleted By Kaspersky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 customHeight="1">
      <c r="A40" s="5" t="str">
        <f>"D"</f>
        <v>D</v>
      </c>
      <c r="B40" s="2"/>
      <c r="C40" s="5" t="str">
        <f>"Deleted By Kaspersky Lab AV Deleted By Kaspersky Lab AV Dele"</f>
        <v>Deleted By Kaspersky Lab AV Deleted By Kaspersky Lab AV Dele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 customHeight="1">
      <c r="A41" s="10" t="str">
        <f>"D"</f>
        <v>D</v>
      </c>
      <c r="B41" s="2"/>
      <c r="C41" s="10" t="str">
        <f>"D"</f>
        <v>D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Admin</cp:lastModifiedBy>
  <cp:lastPrinted>2020-09-10T06:22:35Z</cp:lastPrinted>
  <dcterms:created xsi:type="dcterms:W3CDTF">2006-09-04T14:49:57Z</dcterms:created>
  <dcterms:modified xsi:type="dcterms:W3CDTF">2020-09-16T09:56:18Z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1033-9.1.0.4759</vt:lpwstr>
  </property>
</Properties>
</file>